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9\Cuarto trimestre\Cuadros Excel\"/>
    </mc:Choice>
  </mc:AlternateContent>
  <bookViews>
    <workbookView xWindow="0" yWindow="0" windowWidth="21600" windowHeight="9735"/>
  </bookViews>
  <sheets>
    <sheet name="Cuadro 2 PA" sheetId="1" r:id="rId1"/>
  </sheets>
  <definedNames>
    <definedName name="_xlnm.Print_Area" localSheetId="0">'Cuadro 2 PA'!$A$1:$R$67</definedName>
    <definedName name="_xlnm.Print_Titles" localSheetId="0">'Cuadro 2 PA'!$8:$13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0" i="1" l="1"/>
  <c r="H60" i="1"/>
  <c r="C60" i="1"/>
  <c r="M59" i="1"/>
  <c r="H59" i="1"/>
  <c r="C59" i="1"/>
  <c r="C57" i="1" s="1"/>
  <c r="M58" i="1"/>
  <c r="M57" i="1" s="1"/>
  <c r="H58" i="1"/>
  <c r="C58" i="1"/>
  <c r="Q57" i="1"/>
  <c r="P57" i="1"/>
  <c r="O57" i="1"/>
  <c r="N57" i="1"/>
  <c r="L57" i="1"/>
  <c r="K57" i="1"/>
  <c r="J57" i="1"/>
  <c r="I57" i="1"/>
  <c r="H57" i="1"/>
  <c r="G57" i="1"/>
  <c r="F57" i="1"/>
  <c r="E57" i="1"/>
  <c r="D57" i="1"/>
  <c r="M53" i="1"/>
  <c r="H53" i="1"/>
  <c r="C53" i="1"/>
  <c r="M52" i="1"/>
  <c r="H52" i="1"/>
  <c r="C52" i="1"/>
  <c r="M51" i="1"/>
  <c r="H51" i="1"/>
  <c r="C51" i="1"/>
  <c r="C49" i="1" s="1"/>
  <c r="M50" i="1"/>
  <c r="M49" i="1" s="1"/>
  <c r="H50" i="1"/>
  <c r="C50" i="1"/>
  <c r="Q49" i="1"/>
  <c r="P49" i="1"/>
  <c r="O49" i="1"/>
  <c r="N49" i="1"/>
  <c r="L49" i="1"/>
  <c r="K49" i="1"/>
  <c r="J49" i="1"/>
  <c r="I49" i="1"/>
  <c r="H49" i="1"/>
  <c r="G49" i="1"/>
  <c r="F49" i="1"/>
  <c r="E49" i="1"/>
  <c r="D49" i="1"/>
  <c r="M48" i="1"/>
  <c r="H48" i="1"/>
  <c r="C48" i="1"/>
  <c r="M47" i="1"/>
  <c r="H47" i="1"/>
  <c r="C47" i="1"/>
  <c r="M46" i="1"/>
  <c r="H46" i="1"/>
  <c r="C46" i="1"/>
  <c r="M45" i="1"/>
  <c r="M44" i="1" s="1"/>
  <c r="H45" i="1"/>
  <c r="C45" i="1"/>
  <c r="Q44" i="1"/>
  <c r="P44" i="1"/>
  <c r="O44" i="1"/>
  <c r="N44" i="1"/>
  <c r="L44" i="1"/>
  <c r="K44" i="1"/>
  <c r="J44" i="1"/>
  <c r="I44" i="1"/>
  <c r="G44" i="1"/>
  <c r="F44" i="1"/>
  <c r="E44" i="1"/>
  <c r="D44" i="1"/>
  <c r="C44" i="1"/>
  <c r="M43" i="1"/>
  <c r="H43" i="1"/>
  <c r="H41" i="1" s="1"/>
  <c r="C43" i="1"/>
  <c r="C41" i="1" s="1"/>
  <c r="M42" i="1"/>
  <c r="M41" i="1" s="1"/>
  <c r="H42" i="1"/>
  <c r="C42" i="1"/>
  <c r="Q41" i="1"/>
  <c r="P41" i="1"/>
  <c r="P34" i="1" s="1"/>
  <c r="O41" i="1"/>
  <c r="N41" i="1"/>
  <c r="L41" i="1"/>
  <c r="L34" i="1" s="1"/>
  <c r="K41" i="1"/>
  <c r="J41" i="1"/>
  <c r="I41" i="1"/>
  <c r="G41" i="1"/>
  <c r="F41" i="1"/>
  <c r="E41" i="1"/>
  <c r="D41" i="1"/>
  <c r="D34" i="1" s="1"/>
  <c r="M40" i="1"/>
  <c r="H40" i="1"/>
  <c r="H38" i="1" s="1"/>
  <c r="C40" i="1"/>
  <c r="M39" i="1"/>
  <c r="H39" i="1"/>
  <c r="C39" i="1"/>
  <c r="C38" i="1" s="1"/>
  <c r="Q38" i="1"/>
  <c r="P38" i="1"/>
  <c r="O38" i="1"/>
  <c r="N38" i="1"/>
  <c r="M38" i="1"/>
  <c r="L38" i="1"/>
  <c r="K38" i="1"/>
  <c r="J38" i="1"/>
  <c r="I38" i="1"/>
  <c r="G38" i="1"/>
  <c r="F38" i="1"/>
  <c r="E38" i="1"/>
  <c r="D38" i="1"/>
  <c r="M37" i="1"/>
  <c r="M35" i="1" s="1"/>
  <c r="M34" i="1" s="1"/>
  <c r="H37" i="1"/>
  <c r="C37" i="1"/>
  <c r="M36" i="1"/>
  <c r="H36" i="1"/>
  <c r="H35" i="1" s="1"/>
  <c r="C36" i="1"/>
  <c r="C35" i="1" s="1"/>
  <c r="C34" i="1" s="1"/>
  <c r="Q35" i="1"/>
  <c r="P35" i="1"/>
  <c r="O35" i="1"/>
  <c r="O34" i="1" s="1"/>
  <c r="N35" i="1"/>
  <c r="N34" i="1" s="1"/>
  <c r="L35" i="1"/>
  <c r="K35" i="1"/>
  <c r="K34" i="1" s="1"/>
  <c r="J35" i="1"/>
  <c r="J34" i="1" s="1"/>
  <c r="I35" i="1"/>
  <c r="G35" i="1"/>
  <c r="G34" i="1" s="1"/>
  <c r="F35" i="1"/>
  <c r="F34" i="1" s="1"/>
  <c r="E35" i="1"/>
  <c r="D35" i="1"/>
  <c r="Q34" i="1"/>
  <c r="I34" i="1"/>
  <c r="E34" i="1"/>
  <c r="M32" i="1"/>
  <c r="H32" i="1"/>
  <c r="H30" i="1" s="1"/>
  <c r="C32" i="1"/>
  <c r="M31" i="1"/>
  <c r="H31" i="1"/>
  <c r="C31" i="1"/>
  <c r="C30" i="1" s="1"/>
  <c r="Q30" i="1"/>
  <c r="P30" i="1"/>
  <c r="O30" i="1"/>
  <c r="N30" i="1"/>
  <c r="M30" i="1"/>
  <c r="L30" i="1"/>
  <c r="K30" i="1"/>
  <c r="J30" i="1"/>
  <c r="I30" i="1"/>
  <c r="G30" i="1"/>
  <c r="F30" i="1"/>
  <c r="E30" i="1"/>
  <c r="D30" i="1"/>
  <c r="Q28" i="1"/>
  <c r="P28" i="1"/>
  <c r="O28" i="1"/>
  <c r="N28" i="1"/>
  <c r="L28" i="1"/>
  <c r="K28" i="1"/>
  <c r="J28" i="1"/>
  <c r="I28" i="1"/>
  <c r="H28" i="1"/>
  <c r="G28" i="1"/>
  <c r="F28" i="1"/>
  <c r="E28" i="1"/>
  <c r="D28" i="1"/>
  <c r="C28" i="1"/>
  <c r="M27" i="1"/>
  <c r="H27" i="1"/>
  <c r="C27" i="1"/>
  <c r="M26" i="1"/>
  <c r="M28" i="1" s="1"/>
  <c r="H26" i="1"/>
  <c r="C26" i="1"/>
  <c r="Q24" i="1"/>
  <c r="P24" i="1"/>
  <c r="O24" i="1"/>
  <c r="N24" i="1"/>
  <c r="L24" i="1"/>
  <c r="K24" i="1"/>
  <c r="J24" i="1"/>
  <c r="I24" i="1"/>
  <c r="H24" i="1"/>
  <c r="G24" i="1"/>
  <c r="F24" i="1"/>
  <c r="E24" i="1"/>
  <c r="D24" i="1"/>
  <c r="C24" i="1"/>
  <c r="M23" i="1"/>
  <c r="H23" i="1"/>
  <c r="C23" i="1"/>
  <c r="M22" i="1"/>
  <c r="M24" i="1" s="1"/>
  <c r="H22" i="1"/>
  <c r="C22" i="1"/>
  <c r="Q20" i="1"/>
  <c r="P20" i="1"/>
  <c r="O20" i="1"/>
  <c r="N20" i="1"/>
  <c r="L20" i="1"/>
  <c r="K20" i="1"/>
  <c r="J20" i="1"/>
  <c r="I20" i="1"/>
  <c r="H20" i="1"/>
  <c r="G20" i="1"/>
  <c r="F20" i="1"/>
  <c r="E20" i="1"/>
  <c r="D20" i="1"/>
  <c r="C20" i="1"/>
  <c r="M19" i="1"/>
  <c r="H19" i="1"/>
  <c r="C19" i="1"/>
  <c r="M18" i="1"/>
  <c r="M20" i="1" s="1"/>
  <c r="H18" i="1"/>
  <c r="C18" i="1"/>
  <c r="Q17" i="1"/>
  <c r="Q21" i="1" s="1"/>
  <c r="Q25" i="1" s="1"/>
  <c r="P17" i="1"/>
  <c r="P21" i="1" s="1"/>
  <c r="P25" i="1" s="1"/>
  <c r="O17" i="1"/>
  <c r="O21" i="1" s="1"/>
  <c r="O25" i="1" s="1"/>
  <c r="N17" i="1"/>
  <c r="N21" i="1" s="1"/>
  <c r="N25" i="1" s="1"/>
  <c r="M17" i="1"/>
  <c r="M21" i="1" s="1"/>
  <c r="M25" i="1" s="1"/>
  <c r="L17" i="1"/>
  <c r="L21" i="1" s="1"/>
  <c r="L25" i="1" s="1"/>
  <c r="K17" i="1"/>
  <c r="K21" i="1" s="1"/>
  <c r="K25" i="1" s="1"/>
  <c r="J17" i="1"/>
  <c r="J21" i="1" s="1"/>
  <c r="J25" i="1" s="1"/>
  <c r="I17" i="1"/>
  <c r="I21" i="1" s="1"/>
  <c r="I25" i="1" s="1"/>
  <c r="H17" i="1"/>
  <c r="H21" i="1" s="1"/>
  <c r="H25" i="1" s="1"/>
  <c r="G17" i="1"/>
  <c r="G21" i="1" s="1"/>
  <c r="G25" i="1" s="1"/>
  <c r="F17" i="1"/>
  <c r="F21" i="1" s="1"/>
  <c r="F25" i="1" s="1"/>
  <c r="E17" i="1"/>
  <c r="E21" i="1" s="1"/>
  <c r="E25" i="1" s="1"/>
  <c r="D17" i="1"/>
  <c r="D21" i="1" s="1"/>
  <c r="D25" i="1" s="1"/>
  <c r="M16" i="1"/>
  <c r="H16" i="1"/>
  <c r="C16" i="1"/>
  <c r="M15" i="1"/>
  <c r="H15" i="1"/>
  <c r="C15" i="1"/>
  <c r="C17" i="1" s="1"/>
  <c r="C21" i="1" s="1"/>
  <c r="C25" i="1" s="1"/>
  <c r="H44" i="1" l="1"/>
  <c r="H34" i="1" s="1"/>
  <c r="E29" i="1"/>
  <c r="E14" i="1"/>
  <c r="E33" i="1" s="1"/>
  <c r="E54" i="1" s="1"/>
  <c r="D29" i="1"/>
  <c r="D14" i="1"/>
  <c r="D33" i="1" s="1"/>
  <c r="D54" i="1" s="1"/>
  <c r="H29" i="1"/>
  <c r="H14" i="1"/>
  <c r="H33" i="1" s="1"/>
  <c r="L29" i="1"/>
  <c r="L14" i="1"/>
  <c r="L33" i="1" s="1"/>
  <c r="L54" i="1" s="1"/>
  <c r="P29" i="1"/>
  <c r="P14" i="1"/>
  <c r="P33" i="1" s="1"/>
  <c r="P54" i="1" s="1"/>
  <c r="I29" i="1"/>
  <c r="I14" i="1"/>
  <c r="I33" i="1" s="1"/>
  <c r="I54" i="1" s="1"/>
  <c r="M14" i="1"/>
  <c r="M33" i="1" s="1"/>
  <c r="M54" i="1" s="1"/>
  <c r="M29" i="1"/>
  <c r="C14" i="1"/>
  <c r="C33" i="1" s="1"/>
  <c r="C54" i="1" s="1"/>
  <c r="C29" i="1"/>
  <c r="F29" i="1"/>
  <c r="F14" i="1"/>
  <c r="F33" i="1" s="1"/>
  <c r="F54" i="1" s="1"/>
  <c r="J29" i="1"/>
  <c r="J14" i="1"/>
  <c r="J33" i="1" s="1"/>
  <c r="J54" i="1" s="1"/>
  <c r="N29" i="1"/>
  <c r="N14" i="1"/>
  <c r="N33" i="1" s="1"/>
  <c r="N54" i="1" s="1"/>
  <c r="Q29" i="1"/>
  <c r="Q14" i="1"/>
  <c r="Q33" i="1" s="1"/>
  <c r="Q54" i="1" s="1"/>
  <c r="G14" i="1"/>
  <c r="G33" i="1" s="1"/>
  <c r="G54" i="1" s="1"/>
  <c r="G29" i="1"/>
  <c r="K14" i="1"/>
  <c r="K33" i="1" s="1"/>
  <c r="K54" i="1" s="1"/>
  <c r="K29" i="1"/>
  <c r="O14" i="1"/>
  <c r="O33" i="1" s="1"/>
  <c r="O54" i="1" s="1"/>
  <c r="O29" i="1"/>
  <c r="H54" i="1" l="1"/>
  <c r="H55" i="1" s="1"/>
  <c r="H56" i="1" s="1"/>
  <c r="J55" i="1"/>
  <c r="J56" i="1" s="1"/>
  <c r="I55" i="1"/>
  <c r="I56" i="1" s="1"/>
  <c r="L55" i="1"/>
  <c r="L56" i="1" s="1"/>
  <c r="D55" i="1"/>
  <c r="D56" i="1" s="1"/>
  <c r="Q55" i="1"/>
  <c r="Q56" i="1" s="1"/>
  <c r="K55" i="1"/>
  <c r="K56" i="1" s="1"/>
  <c r="C55" i="1"/>
  <c r="C56" i="1" s="1"/>
  <c r="N55" i="1"/>
  <c r="N56" i="1" s="1"/>
  <c r="F55" i="1"/>
  <c r="F56" i="1" s="1"/>
  <c r="P55" i="1"/>
  <c r="P56" i="1" s="1"/>
  <c r="E56" i="1"/>
  <c r="E55" i="1"/>
  <c r="O55" i="1"/>
  <c r="O56" i="1" s="1"/>
  <c r="G55" i="1"/>
  <c r="G56" i="1" s="1"/>
  <c r="M56" i="1"/>
  <c r="M55" i="1"/>
</calcChain>
</file>

<file path=xl/sharedStrings.xml><?xml version="1.0" encoding="utf-8"?>
<sst xmlns="http://schemas.openxmlformats.org/spreadsheetml/2006/main" count="90" uniqueCount="70">
  <si>
    <t>Cuadro 2. PRESENTACIÓN ANALÍTICA DE LA BALANZA DE PAGOS DE PANAMÁ,</t>
  </si>
  <si>
    <t>Presentación analítica</t>
  </si>
  <si>
    <t>(en millones de balboas)</t>
  </si>
  <si>
    <t>Partida</t>
  </si>
  <si>
    <t>2017 (P)</t>
  </si>
  <si>
    <t>Total</t>
  </si>
  <si>
    <t>Trimestre</t>
  </si>
  <si>
    <t>Primer</t>
  </si>
  <si>
    <t>Segundo</t>
  </si>
  <si>
    <t>Tercer</t>
  </si>
  <si>
    <t>Cuarto</t>
  </si>
  <si>
    <t>(1) Excluye componentes que han sido clasificados como Grupo E.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</si>
  <si>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</si>
  <si>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</si>
  <si>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</si>
  <si>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</si>
  <si>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</si>
  <si>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</si>
  <si>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2018 (P)</t>
  </si>
  <si>
    <t>2019 (E)</t>
  </si>
  <si>
    <t>A.   Cuenta corriente</t>
  </si>
  <si>
    <t xml:space="preserve">             Balanza de bienes</t>
  </si>
  <si>
    <t xml:space="preserve">       3.   Servicios: crédito</t>
  </si>
  <si>
    <t xml:space="preserve">       4.   Servicios: débito</t>
  </si>
  <si>
    <t xml:space="preserve">             Balanza de servicios</t>
  </si>
  <si>
    <t xml:space="preserve">             Balanza de bienes y servicios</t>
  </si>
  <si>
    <t xml:space="preserve">       5.   Renta: crédito</t>
  </si>
  <si>
    <t xml:space="preserve">       6.   Renta: débito</t>
  </si>
  <si>
    <t xml:space="preserve">             Balanza de renta</t>
  </si>
  <si>
    <t xml:space="preserve">             Balanza de bienes, servicios y renta</t>
  </si>
  <si>
    <t xml:space="preserve">       7.   Transferencias corrientes: crédito</t>
  </si>
  <si>
    <t xml:space="preserve">       8.   Transferencias corrientes: débito</t>
  </si>
  <si>
    <t xml:space="preserve">             Balanza de transferencias corrientes</t>
  </si>
  <si>
    <t xml:space="preserve">             Balanza de bienes, servicios, renta y transferencias corrientes</t>
  </si>
  <si>
    <t>B.   Cuenta de capital</t>
  </si>
  <si>
    <t xml:space="preserve">       9.    Cuenta de capital: crédito</t>
  </si>
  <si>
    <t xml:space="preserve">     10.    Cuenta de capital: débito</t>
  </si>
  <si>
    <t xml:space="preserve">              Total, Grupos A y B</t>
  </si>
  <si>
    <t>C.   Cuenta financiera  (1)</t>
  </si>
  <si>
    <t xml:space="preserve">     11.    Inversión directa</t>
  </si>
  <si>
    <t xml:space="preserve">             11.1    En el extranjero</t>
  </si>
  <si>
    <t xml:space="preserve">             11.2    En la economía declarante</t>
  </si>
  <si>
    <t xml:space="preserve">     12.    Inversión de cartera - activos</t>
  </si>
  <si>
    <t xml:space="preserve">             12.1    Títulos de participación en el capital</t>
  </si>
  <si>
    <t xml:space="preserve">             12.2    Títulos de deuda</t>
  </si>
  <si>
    <t xml:space="preserve">     13.   Inversión de cartera - pasivos</t>
  </si>
  <si>
    <t xml:space="preserve">             13.1    Títulos de participación en el capital</t>
  </si>
  <si>
    <t xml:space="preserve">             13.2    Títulos de deuda</t>
  </si>
  <si>
    <t xml:space="preserve">     14.   Otra inversión - activos</t>
  </si>
  <si>
    <t xml:space="preserve">             14.1    Autoridades monetarias</t>
  </si>
  <si>
    <t xml:space="preserve">             14.2    Gobierno general</t>
  </si>
  <si>
    <t xml:space="preserve">             14.3    Bancos</t>
  </si>
  <si>
    <t xml:space="preserve">             14.4    Otros sectores</t>
  </si>
  <si>
    <t xml:space="preserve">     15.   Otra inversión - pasivos</t>
  </si>
  <si>
    <t xml:space="preserve">             15.1    Autoridades monetarias</t>
  </si>
  <si>
    <t xml:space="preserve">             15.2    Gobierno general</t>
  </si>
  <si>
    <t xml:space="preserve">             15.3    Bancos</t>
  </si>
  <si>
    <t xml:space="preserve">             15.4    Otros sectores</t>
  </si>
  <si>
    <t xml:space="preserve">              Total, Grupos A a C</t>
  </si>
  <si>
    <t>D.   Errores y omisiones netos</t>
  </si>
  <si>
    <t xml:space="preserve">              Total, Grupos A a D   (Balanza global)</t>
  </si>
  <si>
    <t>E.   Financiamiento</t>
  </si>
  <si>
    <t xml:space="preserve">     16.    Activos de reserva</t>
  </si>
  <si>
    <t xml:space="preserve">     17.    Uso del crédito y préstamos del Fondo Monetario Internacional</t>
  </si>
  <si>
    <t xml:space="preserve">     18.    Financiamiento excepcional</t>
  </si>
  <si>
    <t>NOTA: La diferencia que se observa entre el total y los parciales, se debe al redondeo.</t>
  </si>
  <si>
    <t>SEGÚN PARTIDA: AÑOS 2017-19, POR TRIMESTRE</t>
  </si>
  <si>
    <t xml:space="preserve">       1.   Bienes FOB: exportaciones</t>
  </si>
  <si>
    <t xml:space="preserve">       2.   Bienes FOB: importaciones</t>
  </si>
  <si>
    <t>Línea núm.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</si>
</sst>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15" xfId="0" applyNumberFormat="1" applyFont="1" applyFill="1" applyBorder="1" applyAlignment="1" applyProtection="1">
      <alignment horizontal="center" vertical="center"/>
    </xf>
    <xf numFmtId="164" fontId="2" fillId="3" borderId="9" xfId="0" applyNumberFormat="1" applyFont="1" applyFill="1" applyBorder="1" applyAlignment="1" applyProtection="1"/>
    <xf numFmtId="164" fontId="2" fillId="3" borderId="9" xfId="0" applyNumberFormat="1" applyFont="1" applyFill="1" applyBorder="1" applyAlignment="1" applyProtection="1">
      <alignment horizontal="right"/>
    </xf>
    <xf numFmtId="0" fontId="2" fillId="3" borderId="14" xfId="0" applyNumberFormat="1" applyFont="1" applyFill="1" applyBorder="1" applyAlignment="1" applyProtection="1"/>
    <xf numFmtId="0" fontId="1" fillId="3" borderId="0" xfId="0" applyNumberFormat="1" applyFont="1" applyFill="1" applyBorder="1" applyAlignment="1" applyProtection="1"/>
    <xf numFmtId="0" fontId="2" fillId="3" borderId="3" xfId="0" applyNumberFormat="1" applyFont="1" applyFill="1" applyBorder="1" applyAlignment="1" applyProtection="1"/>
    <xf numFmtId="0" fontId="2" fillId="3" borderId="0" xfId="0" applyNumberFormat="1" applyFont="1" applyFill="1" applyBorder="1" applyAlignment="1" applyProtection="1"/>
    <xf numFmtId="0" fontId="2" fillId="0" borderId="0" xfId="0" applyNumberFormat="1" applyFont="1" applyFill="1" applyAlignment="1"/>
    <xf numFmtId="0" fontId="1" fillId="4" borderId="0" xfId="0" applyNumberFormat="1" applyFont="1" applyFill="1" applyBorder="1" applyAlignment="1"/>
    <xf numFmtId="0" fontId="1" fillId="4" borderId="0" xfId="0" applyNumberFormat="1" applyFont="1" applyFill="1" applyBorder="1" applyAlignment="1">
      <alignment horizontal="right"/>
    </xf>
    <xf numFmtId="0" fontId="2" fillId="3" borderId="0" xfId="0" applyNumberFormat="1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/>
    <xf numFmtId="0" fontId="4" fillId="3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12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Fill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/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Fill="1"/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vertical="center"/>
    </xf>
    <xf numFmtId="0" fontId="1" fillId="2" borderId="2" xfId="0" applyNumberFormat="1" applyFont="1" applyFill="1" applyBorder="1" applyAlignment="1">
      <alignment horizontal="right"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8" xfId="0" applyNumberFormat="1" applyFont="1" applyFill="1" applyBorder="1" applyAlignment="1">
      <alignment horizontal="right" vertical="center" wrapText="1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>
      <alignment horizontal="left" vertical="center" wrapText="1"/>
    </xf>
    <xf numFmtId="0" fontId="1" fillId="2" borderId="7" xfId="0" applyNumberFormat="1" applyFont="1" applyFill="1" applyBorder="1" applyAlignment="1" applyProtection="1">
      <alignment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/>
    <xf numFmtId="0" fontId="2" fillId="0" borderId="13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2" fillId="0" borderId="13" xfId="0" applyNumberFormat="1" applyFont="1" applyFill="1" applyBorder="1"/>
    <xf numFmtId="0" fontId="2" fillId="0" borderId="2" xfId="0" applyNumberFormat="1" applyFont="1" applyFill="1" applyBorder="1"/>
    <xf numFmtId="0" fontId="2" fillId="0" borderId="4" xfId="0" applyNumberFormat="1" applyFont="1" applyFill="1" applyBorder="1"/>
    <xf numFmtId="0" fontId="2" fillId="3" borderId="9" xfId="0" applyNumberFormat="1" applyFont="1" applyFill="1" applyBorder="1" applyAlignment="1" applyProtection="1">
      <alignment horizontal="left"/>
    </xf>
    <xf numFmtId="164" fontId="1" fillId="3" borderId="9" xfId="0" applyNumberFormat="1" applyFont="1" applyFill="1" applyBorder="1" applyAlignment="1" applyProtection="1"/>
    <xf numFmtId="0" fontId="2" fillId="0" borderId="8" xfId="0" applyNumberFormat="1" applyFont="1" applyFill="1" applyBorder="1"/>
    <xf numFmtId="0" fontId="2" fillId="0" borderId="7" xfId="0" applyNumberFormat="1" applyFont="1" applyFill="1" applyBorder="1"/>
    <xf numFmtId="0" fontId="2" fillId="3" borderId="14" xfId="0" applyNumberFormat="1" applyFont="1" applyFill="1" applyBorder="1"/>
    <xf numFmtId="0" fontId="2" fillId="0" borderId="5" xfId="0" applyNumberFormat="1" applyFont="1" applyFill="1" applyBorder="1"/>
    <xf numFmtId="0" fontId="2" fillId="0" borderId="3" xfId="0" applyNumberFormat="1" applyFont="1" applyFill="1" applyBorder="1"/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4"/>
  <sheetViews>
    <sheetView showGridLines="0" tabSelected="1" zoomScaleNormal="100" zoomScaleSheetLayoutView="100" workbookViewId="0">
      <pane xSplit="2" ySplit="12" topLeftCell="C13" activePane="bottomRight" state="frozen"/>
      <selection activeCell="A13" sqref="A13"/>
      <selection pane="topRight" activeCell="A13" sqref="A13"/>
      <selection pane="bottomLeft" activeCell="A13" sqref="A13"/>
      <selection pane="bottomRight" sqref="A1:G1"/>
    </sheetView>
  </sheetViews>
  <sheetFormatPr baseColWidth="10" defaultColWidth="9.140625" defaultRowHeight="12.75" customHeight="1" x14ac:dyDescent="0.2"/>
  <cols>
    <col min="1" max="1" width="6.7109375" style="26" customWidth="1"/>
    <col min="2" max="2" width="60.7109375" style="62" customWidth="1"/>
    <col min="3" max="3" width="10.7109375" style="26" customWidth="1"/>
    <col min="4" max="7" width="8.7109375" style="26" customWidth="1"/>
    <col min="8" max="8" width="11" style="26" customWidth="1"/>
    <col min="9" max="12" width="10.5703125" style="26" customWidth="1"/>
    <col min="13" max="13" width="11" style="26" customWidth="1"/>
    <col min="14" max="17" width="10.5703125" style="26" customWidth="1"/>
    <col min="18" max="18" width="6.7109375" style="26" customWidth="1"/>
    <col min="19" max="16384" width="9.140625" style="26"/>
  </cols>
  <sheetData>
    <row r="1" spans="1:18" ht="12.75" customHeight="1" x14ac:dyDescent="0.2">
      <c r="A1" s="24" t="s">
        <v>14</v>
      </c>
      <c r="B1" s="24"/>
      <c r="C1" s="24"/>
      <c r="D1" s="24"/>
      <c r="E1" s="24"/>
      <c r="F1" s="24"/>
      <c r="G1" s="24"/>
      <c r="H1" s="25" t="s">
        <v>14</v>
      </c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 ht="12.75" customHeight="1" x14ac:dyDescent="0.2">
      <c r="A2" s="27" t="s">
        <v>15</v>
      </c>
      <c r="B2" s="27"/>
      <c r="C2" s="27"/>
      <c r="D2" s="27"/>
      <c r="E2" s="27"/>
      <c r="F2" s="27"/>
      <c r="G2" s="27"/>
      <c r="H2" s="28" t="s">
        <v>15</v>
      </c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18" ht="12.75" customHeight="1" x14ac:dyDescent="0.2">
      <c r="A3" s="24" t="s">
        <v>16</v>
      </c>
      <c r="B3" s="24"/>
      <c r="C3" s="24"/>
      <c r="D3" s="24"/>
      <c r="E3" s="24"/>
      <c r="F3" s="24"/>
      <c r="G3" s="24"/>
      <c r="H3" s="24" t="s">
        <v>16</v>
      </c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18" ht="6" customHeight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30"/>
    </row>
    <row r="5" spans="1:18" s="33" customFormat="1" ht="12.75" customHeight="1" x14ac:dyDescent="0.2">
      <c r="A5" s="31" t="s">
        <v>0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32" t="s">
        <v>0</v>
      </c>
    </row>
    <row r="6" spans="1:18" s="33" customFormat="1" ht="12.75" customHeight="1" x14ac:dyDescent="0.2">
      <c r="A6" s="9" t="s">
        <v>66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10" t="s">
        <v>66</v>
      </c>
    </row>
    <row r="7" spans="1:18" ht="6" customHeight="1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</row>
    <row r="8" spans="1:18" ht="14.1" customHeight="1" x14ac:dyDescent="0.2">
      <c r="A8" s="34" t="s">
        <v>69</v>
      </c>
      <c r="B8" s="35"/>
      <c r="C8" s="15" t="s">
        <v>1</v>
      </c>
      <c r="D8" s="16"/>
      <c r="E8" s="16"/>
      <c r="F8" s="16"/>
      <c r="G8" s="17"/>
      <c r="H8" s="15" t="s">
        <v>1</v>
      </c>
      <c r="I8" s="16"/>
      <c r="J8" s="16"/>
      <c r="K8" s="16"/>
      <c r="L8" s="16"/>
      <c r="M8" s="16"/>
      <c r="N8" s="16"/>
      <c r="O8" s="16"/>
      <c r="P8" s="16"/>
      <c r="Q8" s="17"/>
      <c r="R8" s="36" t="s">
        <v>69</v>
      </c>
    </row>
    <row r="9" spans="1:18" ht="14.1" customHeight="1" x14ac:dyDescent="0.2">
      <c r="A9" s="37"/>
      <c r="B9" s="38"/>
      <c r="C9" s="21" t="s">
        <v>2</v>
      </c>
      <c r="D9" s="22"/>
      <c r="E9" s="22"/>
      <c r="F9" s="22"/>
      <c r="G9" s="23"/>
      <c r="H9" s="21" t="s">
        <v>2</v>
      </c>
      <c r="I9" s="22"/>
      <c r="J9" s="22"/>
      <c r="K9" s="22"/>
      <c r="L9" s="22"/>
      <c r="M9" s="22"/>
      <c r="N9" s="22"/>
      <c r="O9" s="22"/>
      <c r="P9" s="22"/>
      <c r="Q9" s="23"/>
      <c r="R9" s="39"/>
    </row>
    <row r="10" spans="1:18" ht="14.1" customHeight="1" x14ac:dyDescent="0.2">
      <c r="A10" s="37"/>
      <c r="B10" s="40" t="s">
        <v>3</v>
      </c>
      <c r="C10" s="21" t="s">
        <v>4</v>
      </c>
      <c r="D10" s="22"/>
      <c r="E10" s="22"/>
      <c r="F10" s="22"/>
      <c r="G10" s="23"/>
      <c r="H10" s="18" t="s">
        <v>18</v>
      </c>
      <c r="I10" s="19"/>
      <c r="J10" s="19"/>
      <c r="K10" s="19"/>
      <c r="L10" s="20"/>
      <c r="M10" s="18" t="s">
        <v>19</v>
      </c>
      <c r="N10" s="19"/>
      <c r="O10" s="19"/>
      <c r="P10" s="19"/>
      <c r="Q10" s="20"/>
      <c r="R10" s="39"/>
    </row>
    <row r="11" spans="1:18" ht="14.1" customHeight="1" x14ac:dyDescent="0.2">
      <c r="A11" s="37"/>
      <c r="B11" s="38"/>
      <c r="C11" s="41" t="s">
        <v>5</v>
      </c>
      <c r="D11" s="42" t="s">
        <v>6</v>
      </c>
      <c r="E11" s="43"/>
      <c r="F11" s="43"/>
      <c r="G11" s="44"/>
      <c r="H11" s="41" t="s">
        <v>5</v>
      </c>
      <c r="I11" s="18" t="s">
        <v>6</v>
      </c>
      <c r="J11" s="19"/>
      <c r="K11" s="19"/>
      <c r="L11" s="20"/>
      <c r="M11" s="41" t="s">
        <v>5</v>
      </c>
      <c r="N11" s="18" t="s">
        <v>6</v>
      </c>
      <c r="O11" s="19"/>
      <c r="P11" s="19"/>
      <c r="Q11" s="20"/>
      <c r="R11" s="39"/>
    </row>
    <row r="12" spans="1:18" ht="14.1" customHeight="1" x14ac:dyDescent="0.2">
      <c r="A12" s="45"/>
      <c r="B12" s="46"/>
      <c r="C12" s="47"/>
      <c r="D12" s="1" t="s">
        <v>7</v>
      </c>
      <c r="E12" s="1" t="s">
        <v>8</v>
      </c>
      <c r="F12" s="1" t="s">
        <v>9</v>
      </c>
      <c r="G12" s="1" t="s">
        <v>10</v>
      </c>
      <c r="H12" s="47"/>
      <c r="I12" s="1" t="s">
        <v>7</v>
      </c>
      <c r="J12" s="1" t="s">
        <v>8</v>
      </c>
      <c r="K12" s="1" t="s">
        <v>9</v>
      </c>
      <c r="L12" s="1" t="s">
        <v>10</v>
      </c>
      <c r="M12" s="47"/>
      <c r="N12" s="1" t="s">
        <v>7</v>
      </c>
      <c r="O12" s="1" t="s">
        <v>8</v>
      </c>
      <c r="P12" s="1" t="s">
        <v>9</v>
      </c>
      <c r="Q12" s="1" t="s">
        <v>10</v>
      </c>
      <c r="R12" s="48"/>
    </row>
    <row r="13" spans="1:18" ht="6" customHeight="1" x14ac:dyDescent="0.2">
      <c r="A13" s="49"/>
      <c r="B13" s="50"/>
      <c r="C13" s="51"/>
      <c r="D13" s="51"/>
      <c r="E13" s="51"/>
      <c r="F13" s="51"/>
      <c r="G13" s="51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3"/>
    </row>
    <row r="14" spans="1:18" ht="12.75" customHeight="1" x14ac:dyDescent="0.2">
      <c r="A14" s="54">
        <v>1</v>
      </c>
      <c r="B14" s="55" t="s">
        <v>20</v>
      </c>
      <c r="C14" s="56">
        <f>C25+C26+C27</f>
        <v>-3692.1158000000041</v>
      </c>
      <c r="D14" s="56">
        <f t="shared" ref="D14:G14" si="0">D25+D26+D27</f>
        <v>-845.93069999999921</v>
      </c>
      <c r="E14" s="56">
        <f t="shared" si="0"/>
        <v>-549.76580000000115</v>
      </c>
      <c r="F14" s="56">
        <f t="shared" si="0"/>
        <v>-1293.326599999999</v>
      </c>
      <c r="G14" s="56">
        <f t="shared" si="0"/>
        <v>-1003.0927000000008</v>
      </c>
      <c r="H14" s="56">
        <f>H25+H26+H27</f>
        <v>-5355.0628200000001</v>
      </c>
      <c r="I14" s="56">
        <f t="shared" ref="I14:L14" si="1">I25+I26+I27</f>
        <v>-1533.5906000000004</v>
      </c>
      <c r="J14" s="56">
        <f t="shared" si="1"/>
        <v>-949.39972000000012</v>
      </c>
      <c r="K14" s="56">
        <f t="shared" si="1"/>
        <v>-1706.8626999999988</v>
      </c>
      <c r="L14" s="56">
        <f t="shared" si="1"/>
        <v>-1165.2098000000012</v>
      </c>
      <c r="M14" s="56">
        <f>M25+M26+M27</f>
        <v>-3500.4533540000011</v>
      </c>
      <c r="N14" s="56">
        <f t="shared" ref="N14:Q14" si="2">N25+N26+N27</f>
        <v>-927.58219500000109</v>
      </c>
      <c r="O14" s="56">
        <f t="shared" si="2"/>
        <v>-1337.0418190000007</v>
      </c>
      <c r="P14" s="56">
        <f t="shared" si="2"/>
        <v>-885.14221999999768</v>
      </c>
      <c r="Q14" s="56">
        <f t="shared" si="2"/>
        <v>-350.68711999999971</v>
      </c>
      <c r="R14" s="57">
        <v>1</v>
      </c>
    </row>
    <row r="15" spans="1:18" ht="12.75" customHeight="1" x14ac:dyDescent="0.2">
      <c r="A15" s="54">
        <v>2</v>
      </c>
      <c r="B15" s="55" t="s">
        <v>67</v>
      </c>
      <c r="C15" s="2">
        <f>D15+E15+F15+G15</f>
        <v>12469.630499999997</v>
      </c>
      <c r="D15" s="2">
        <v>3063.5312999999996</v>
      </c>
      <c r="E15" s="2">
        <v>3297.1141999999995</v>
      </c>
      <c r="F15" s="2">
        <v>2898.6263999999996</v>
      </c>
      <c r="G15" s="2">
        <v>3210.3586</v>
      </c>
      <c r="H15" s="2">
        <f>I15+J15+K15+L15</f>
        <v>13355.5653</v>
      </c>
      <c r="I15" s="2">
        <v>3476.3539999999998</v>
      </c>
      <c r="J15" s="2">
        <v>3575.8784000000001</v>
      </c>
      <c r="K15" s="2">
        <v>3379.5420000000004</v>
      </c>
      <c r="L15" s="2">
        <v>2923.7909</v>
      </c>
      <c r="M15" s="2">
        <f>N15+O15+P15+Q15</f>
        <v>12947.052881</v>
      </c>
      <c r="N15" s="2">
        <v>2953.6365989999995</v>
      </c>
      <c r="O15" s="2">
        <v>3243.768552</v>
      </c>
      <c r="P15" s="2">
        <v>3247.0018300000006</v>
      </c>
      <c r="Q15" s="2">
        <v>3502.6459</v>
      </c>
      <c r="R15" s="57">
        <v>2</v>
      </c>
    </row>
    <row r="16" spans="1:18" ht="12.75" customHeight="1" x14ac:dyDescent="0.2">
      <c r="A16" s="54">
        <v>3</v>
      </c>
      <c r="B16" s="55" t="s">
        <v>68</v>
      </c>
      <c r="C16" s="2">
        <f>D16+E16+F16+G16</f>
        <v>-22291.178</v>
      </c>
      <c r="D16" s="2">
        <v>-5444.2263999999996</v>
      </c>
      <c r="E16" s="2">
        <v>-5600.8289000000004</v>
      </c>
      <c r="F16" s="2">
        <v>-5460.1849999999986</v>
      </c>
      <c r="G16" s="2">
        <v>-5785.9377000000004</v>
      </c>
      <c r="H16" s="2">
        <f>I16+J16+K16+L16</f>
        <v>-23968.797320000001</v>
      </c>
      <c r="I16" s="2">
        <v>-5939.9540999999999</v>
      </c>
      <c r="J16" s="2">
        <v>-6023.3572200000008</v>
      </c>
      <c r="K16" s="2">
        <v>-6211.7421999999997</v>
      </c>
      <c r="L16" s="2">
        <v>-5793.7438000000011</v>
      </c>
      <c r="M16" s="2">
        <f>N16+O16+P16+Q16</f>
        <v>-22261.339403999998</v>
      </c>
      <c r="N16" s="2">
        <v>-5541.1784850000004</v>
      </c>
      <c r="O16" s="2">
        <v>-5906.1305490000004</v>
      </c>
      <c r="P16" s="2">
        <v>-5576.5657469999987</v>
      </c>
      <c r="Q16" s="2">
        <v>-5237.4646229999998</v>
      </c>
      <c r="R16" s="57">
        <v>3</v>
      </c>
    </row>
    <row r="17" spans="1:18" ht="12.75" customHeight="1" x14ac:dyDescent="0.2">
      <c r="A17" s="54">
        <v>4</v>
      </c>
      <c r="B17" s="55" t="s">
        <v>21</v>
      </c>
      <c r="C17" s="56">
        <f>C15+C16</f>
        <v>-9821.5475000000024</v>
      </c>
      <c r="D17" s="56">
        <f t="shared" ref="D17:G17" si="3">D15+D16</f>
        <v>-2380.6950999999999</v>
      </c>
      <c r="E17" s="56">
        <f t="shared" si="3"/>
        <v>-2303.7147000000009</v>
      </c>
      <c r="F17" s="56">
        <f t="shared" si="3"/>
        <v>-2561.5585999999989</v>
      </c>
      <c r="G17" s="56">
        <f t="shared" si="3"/>
        <v>-2575.5791000000004</v>
      </c>
      <c r="H17" s="56">
        <f>H15+H16</f>
        <v>-10613.232020000001</v>
      </c>
      <c r="I17" s="56">
        <f t="shared" ref="I17:L17" si="4">I15+I16</f>
        <v>-2463.6001000000001</v>
      </c>
      <c r="J17" s="56">
        <f t="shared" si="4"/>
        <v>-2447.4788200000007</v>
      </c>
      <c r="K17" s="56">
        <f t="shared" si="4"/>
        <v>-2832.2001999999993</v>
      </c>
      <c r="L17" s="56">
        <f t="shared" si="4"/>
        <v>-2869.9529000000011</v>
      </c>
      <c r="M17" s="56">
        <f>M15+M16</f>
        <v>-9314.2865229999989</v>
      </c>
      <c r="N17" s="56">
        <f t="shared" ref="N17:Q17" si="5">N15+N16</f>
        <v>-2587.5418860000009</v>
      </c>
      <c r="O17" s="56">
        <f t="shared" si="5"/>
        <v>-2662.3619970000004</v>
      </c>
      <c r="P17" s="56">
        <f t="shared" si="5"/>
        <v>-2329.5639169999981</v>
      </c>
      <c r="Q17" s="56">
        <f t="shared" si="5"/>
        <v>-1734.8187229999999</v>
      </c>
      <c r="R17" s="57">
        <v>4</v>
      </c>
    </row>
    <row r="18" spans="1:18" ht="12.75" customHeight="1" x14ac:dyDescent="0.2">
      <c r="A18" s="54">
        <v>5</v>
      </c>
      <c r="B18" s="55" t="s">
        <v>22</v>
      </c>
      <c r="C18" s="2">
        <f>D18+E18+F18+G18</f>
        <v>13900.3496</v>
      </c>
      <c r="D18" s="2">
        <v>3596.5289000000002</v>
      </c>
      <c r="E18" s="2">
        <v>3479.0410999999999</v>
      </c>
      <c r="F18" s="2">
        <v>3367.1062000000002</v>
      </c>
      <c r="G18" s="2">
        <v>3457.6733999999997</v>
      </c>
      <c r="H18" s="2">
        <f>I18+J18+K18+L18</f>
        <v>14446.921000000002</v>
      </c>
      <c r="I18" s="2">
        <v>3866.3398999999995</v>
      </c>
      <c r="J18" s="2">
        <v>3655.9642000000008</v>
      </c>
      <c r="K18" s="2">
        <v>3461.2058000000002</v>
      </c>
      <c r="L18" s="2">
        <v>3463.4111000000003</v>
      </c>
      <c r="M18" s="2">
        <f>N18+O18+P18+Q18</f>
        <v>14663.251963999999</v>
      </c>
      <c r="N18" s="2">
        <v>3823.8919169999995</v>
      </c>
      <c r="O18" s="2">
        <v>3674.0961199999997</v>
      </c>
      <c r="P18" s="2">
        <v>3589.7177820000002</v>
      </c>
      <c r="Q18" s="2">
        <v>3575.5461450000003</v>
      </c>
      <c r="R18" s="57">
        <v>5</v>
      </c>
    </row>
    <row r="19" spans="1:18" ht="12.75" customHeight="1" x14ac:dyDescent="0.2">
      <c r="A19" s="54">
        <v>6</v>
      </c>
      <c r="B19" s="55" t="s">
        <v>23</v>
      </c>
      <c r="C19" s="2">
        <f>D19+E19+F19+G19</f>
        <v>-4603.5101000000004</v>
      </c>
      <c r="D19" s="2">
        <v>-1208.7920999999999</v>
      </c>
      <c r="E19" s="2">
        <v>-1095.5259000000001</v>
      </c>
      <c r="F19" s="2">
        <v>-1120.3327999999999</v>
      </c>
      <c r="G19" s="2">
        <v>-1178.8593000000003</v>
      </c>
      <c r="H19" s="2">
        <f>I19+J19+K19+L19</f>
        <v>-4906.0225999999993</v>
      </c>
      <c r="I19" s="2">
        <v>-1253.9260999999999</v>
      </c>
      <c r="J19" s="2">
        <v>-1165.2227999999998</v>
      </c>
      <c r="K19" s="2">
        <v>-1193.3452999999997</v>
      </c>
      <c r="L19" s="2">
        <v>-1293.5283999999999</v>
      </c>
      <c r="M19" s="2">
        <f>N19+O19+P19+Q19</f>
        <v>-5112.5302959999999</v>
      </c>
      <c r="N19" s="2">
        <v>-1296.580506</v>
      </c>
      <c r="O19" s="2">
        <v>-1302.8437489999999</v>
      </c>
      <c r="P19" s="2">
        <v>-1243.9216599999997</v>
      </c>
      <c r="Q19" s="2">
        <v>-1269.1843809999998</v>
      </c>
      <c r="R19" s="57">
        <v>6</v>
      </c>
    </row>
    <row r="20" spans="1:18" ht="12.75" customHeight="1" x14ac:dyDescent="0.2">
      <c r="A20" s="54">
        <v>7</v>
      </c>
      <c r="B20" s="55" t="s">
        <v>24</v>
      </c>
      <c r="C20" s="56">
        <f>C18+C19</f>
        <v>9296.8394999999982</v>
      </c>
      <c r="D20" s="56">
        <f t="shared" ref="D20:G20" si="6">D18+D19</f>
        <v>2387.7368000000006</v>
      </c>
      <c r="E20" s="56">
        <f t="shared" si="6"/>
        <v>2383.5151999999998</v>
      </c>
      <c r="F20" s="56">
        <f t="shared" si="6"/>
        <v>2246.7734</v>
      </c>
      <c r="G20" s="56">
        <f t="shared" si="6"/>
        <v>2278.8140999999996</v>
      </c>
      <c r="H20" s="56">
        <f>H18+H19</f>
        <v>9540.8984000000019</v>
      </c>
      <c r="I20" s="56">
        <f t="shared" ref="I20:L20" si="7">I18+I19</f>
        <v>2612.4137999999994</v>
      </c>
      <c r="J20" s="56">
        <f t="shared" si="7"/>
        <v>2490.7414000000008</v>
      </c>
      <c r="K20" s="56">
        <f t="shared" si="7"/>
        <v>2267.8605000000007</v>
      </c>
      <c r="L20" s="56">
        <f t="shared" si="7"/>
        <v>2169.8827000000001</v>
      </c>
      <c r="M20" s="56">
        <f>M18+M19</f>
        <v>9550.7216679999983</v>
      </c>
      <c r="N20" s="56">
        <f t="shared" ref="N20:Q20" si="8">N18+N19</f>
        <v>2527.3114109999997</v>
      </c>
      <c r="O20" s="56">
        <f t="shared" si="8"/>
        <v>2371.2523709999996</v>
      </c>
      <c r="P20" s="56">
        <f t="shared" si="8"/>
        <v>2345.7961220000007</v>
      </c>
      <c r="Q20" s="56">
        <f t="shared" si="8"/>
        <v>2306.3617640000002</v>
      </c>
      <c r="R20" s="57">
        <v>7</v>
      </c>
    </row>
    <row r="21" spans="1:18" ht="12.75" customHeight="1" x14ac:dyDescent="0.2">
      <c r="A21" s="54">
        <v>8</v>
      </c>
      <c r="B21" s="55" t="s">
        <v>25</v>
      </c>
      <c r="C21" s="56">
        <f t="shared" ref="C21:Q21" si="9">C17+C20</f>
        <v>-524.70800000000418</v>
      </c>
      <c r="D21" s="56">
        <f t="shared" si="9"/>
        <v>7.0417000000006738</v>
      </c>
      <c r="E21" s="56">
        <f t="shared" si="9"/>
        <v>79.80049999999892</v>
      </c>
      <c r="F21" s="56">
        <f t="shared" si="9"/>
        <v>-314.78519999999889</v>
      </c>
      <c r="G21" s="56">
        <f t="shared" si="9"/>
        <v>-296.76500000000078</v>
      </c>
      <c r="H21" s="56">
        <f t="shared" si="9"/>
        <v>-1072.3336199999994</v>
      </c>
      <c r="I21" s="56">
        <f t="shared" si="9"/>
        <v>148.81369999999924</v>
      </c>
      <c r="J21" s="56">
        <f t="shared" si="9"/>
        <v>43.262580000000071</v>
      </c>
      <c r="K21" s="56">
        <f t="shared" si="9"/>
        <v>-564.33969999999863</v>
      </c>
      <c r="L21" s="56">
        <f t="shared" si="9"/>
        <v>-700.07020000000102</v>
      </c>
      <c r="M21" s="56">
        <f t="shared" si="9"/>
        <v>236.43514499999947</v>
      </c>
      <c r="N21" s="56">
        <f t="shared" si="9"/>
        <v>-60.230475000001206</v>
      </c>
      <c r="O21" s="56">
        <f t="shared" si="9"/>
        <v>-291.10962600000084</v>
      </c>
      <c r="P21" s="56">
        <f t="shared" si="9"/>
        <v>16.232205000002523</v>
      </c>
      <c r="Q21" s="56">
        <f t="shared" si="9"/>
        <v>571.54304100000036</v>
      </c>
      <c r="R21" s="57">
        <v>8</v>
      </c>
    </row>
    <row r="22" spans="1:18" ht="12.75" customHeight="1" x14ac:dyDescent="0.2">
      <c r="A22" s="54">
        <v>9</v>
      </c>
      <c r="B22" s="55" t="s">
        <v>26</v>
      </c>
      <c r="C22" s="2">
        <f>D22+E22+F22+G22</f>
        <v>2489.5626999999999</v>
      </c>
      <c r="D22" s="2">
        <v>678.69380000000001</v>
      </c>
      <c r="E22" s="2">
        <v>582.47669999999994</v>
      </c>
      <c r="F22" s="2">
        <v>603.38030000000003</v>
      </c>
      <c r="G22" s="2">
        <v>625.01189999999997</v>
      </c>
      <c r="H22" s="2">
        <f>I22+J22+K22+L22</f>
        <v>2551.5475999999999</v>
      </c>
      <c r="I22" s="2">
        <v>675.16930000000002</v>
      </c>
      <c r="J22" s="2">
        <v>571.44789999999989</v>
      </c>
      <c r="K22" s="2">
        <v>611.17650000000003</v>
      </c>
      <c r="L22" s="2">
        <v>693.75390000000004</v>
      </c>
      <c r="M22" s="2">
        <f>N22+O22+P22+Q22</f>
        <v>2444.570678</v>
      </c>
      <c r="N22" s="2">
        <v>713.35468700000001</v>
      </c>
      <c r="O22" s="2">
        <v>558.770625</v>
      </c>
      <c r="P22" s="2">
        <v>669.52937699999995</v>
      </c>
      <c r="Q22" s="2">
        <v>502.91598900000008</v>
      </c>
      <c r="R22" s="57">
        <v>9</v>
      </c>
    </row>
    <row r="23" spans="1:18" ht="12.75" customHeight="1" x14ac:dyDescent="0.2">
      <c r="A23" s="54">
        <v>10</v>
      </c>
      <c r="B23" s="55" t="s">
        <v>27</v>
      </c>
      <c r="C23" s="2">
        <f>D23+E23+F23+G23</f>
        <v>-5532.5909999999994</v>
      </c>
      <c r="D23" s="2">
        <v>-1513.2366</v>
      </c>
      <c r="E23" s="2">
        <v>-1171.7318</v>
      </c>
      <c r="F23" s="2">
        <v>-1544.8799000000001</v>
      </c>
      <c r="G23" s="2">
        <v>-1302.7427</v>
      </c>
      <c r="H23" s="2">
        <f>I23+J23+K23+L23</f>
        <v>-6764.0680000000002</v>
      </c>
      <c r="I23" s="2">
        <v>-2338.0591999999997</v>
      </c>
      <c r="J23" s="2">
        <v>-1557.0266000000001</v>
      </c>
      <c r="K23" s="2">
        <v>-1721.4483</v>
      </c>
      <c r="L23" s="2">
        <v>-1147.5339000000001</v>
      </c>
      <c r="M23" s="2">
        <f>N23+O23+P23+Q23</f>
        <v>-6150.1259710000004</v>
      </c>
      <c r="N23" s="2">
        <v>-1562.5329179999999</v>
      </c>
      <c r="O23" s="2">
        <v>-1592.4498189999999</v>
      </c>
      <c r="P23" s="2">
        <v>-1570.3107450000002</v>
      </c>
      <c r="Q23" s="2">
        <v>-1424.8324890000001</v>
      </c>
      <c r="R23" s="57">
        <v>10</v>
      </c>
    </row>
    <row r="24" spans="1:18" ht="12.75" customHeight="1" x14ac:dyDescent="0.2">
      <c r="A24" s="54">
        <v>11</v>
      </c>
      <c r="B24" s="55" t="s">
        <v>28</v>
      </c>
      <c r="C24" s="56">
        <f>C22+C23</f>
        <v>-3043.0282999999995</v>
      </c>
      <c r="D24" s="56">
        <f t="shared" ref="D24:G24" si="10">D22+D23</f>
        <v>-834.54279999999994</v>
      </c>
      <c r="E24" s="56">
        <f t="shared" si="10"/>
        <v>-589.25510000000008</v>
      </c>
      <c r="F24" s="56">
        <f t="shared" si="10"/>
        <v>-941.4996000000001</v>
      </c>
      <c r="G24" s="56">
        <f t="shared" si="10"/>
        <v>-677.73080000000004</v>
      </c>
      <c r="H24" s="56">
        <f>H22+H23</f>
        <v>-4212.5204000000003</v>
      </c>
      <c r="I24" s="56">
        <f t="shared" ref="I24:L24" si="11">I22+I23</f>
        <v>-1662.8898999999997</v>
      </c>
      <c r="J24" s="56">
        <f t="shared" si="11"/>
        <v>-985.57870000000025</v>
      </c>
      <c r="K24" s="56">
        <f t="shared" si="11"/>
        <v>-1110.2718</v>
      </c>
      <c r="L24" s="56">
        <f t="shared" si="11"/>
        <v>-453.78000000000009</v>
      </c>
      <c r="M24" s="56">
        <f>M22+M23</f>
        <v>-3705.5552930000003</v>
      </c>
      <c r="N24" s="56">
        <f t="shared" ref="N24:Q24" si="12">N22+N23</f>
        <v>-849.17823099999987</v>
      </c>
      <c r="O24" s="56">
        <f t="shared" si="12"/>
        <v>-1033.6791939999998</v>
      </c>
      <c r="P24" s="56">
        <f t="shared" si="12"/>
        <v>-900.78136800000027</v>
      </c>
      <c r="Q24" s="56">
        <f t="shared" si="12"/>
        <v>-921.91650000000004</v>
      </c>
      <c r="R24" s="57">
        <v>11</v>
      </c>
    </row>
    <row r="25" spans="1:18" ht="12.75" customHeight="1" x14ac:dyDescent="0.2">
      <c r="A25" s="54">
        <v>12</v>
      </c>
      <c r="B25" s="55" t="s">
        <v>29</v>
      </c>
      <c r="C25" s="56">
        <f t="shared" ref="C25:Q25" si="13">C21+C24</f>
        <v>-3567.7363000000037</v>
      </c>
      <c r="D25" s="56">
        <f t="shared" si="13"/>
        <v>-827.50109999999927</v>
      </c>
      <c r="E25" s="56">
        <f t="shared" si="13"/>
        <v>-509.45460000000116</v>
      </c>
      <c r="F25" s="56">
        <f t="shared" si="13"/>
        <v>-1256.284799999999</v>
      </c>
      <c r="G25" s="56">
        <f t="shared" si="13"/>
        <v>-974.49580000000083</v>
      </c>
      <c r="H25" s="56">
        <f t="shared" si="13"/>
        <v>-5284.8540199999998</v>
      </c>
      <c r="I25" s="56">
        <f t="shared" si="13"/>
        <v>-1514.0762000000004</v>
      </c>
      <c r="J25" s="56">
        <f t="shared" si="13"/>
        <v>-942.31612000000018</v>
      </c>
      <c r="K25" s="56">
        <f t="shared" si="13"/>
        <v>-1674.6114999999986</v>
      </c>
      <c r="L25" s="56">
        <f t="shared" si="13"/>
        <v>-1153.8502000000012</v>
      </c>
      <c r="M25" s="56">
        <f t="shared" si="13"/>
        <v>-3469.1201480000009</v>
      </c>
      <c r="N25" s="56">
        <f t="shared" si="13"/>
        <v>-909.40870600000108</v>
      </c>
      <c r="O25" s="56">
        <f t="shared" si="13"/>
        <v>-1324.7888200000007</v>
      </c>
      <c r="P25" s="56">
        <f t="shared" si="13"/>
        <v>-884.54916299999775</v>
      </c>
      <c r="Q25" s="56">
        <f t="shared" si="13"/>
        <v>-350.37345899999968</v>
      </c>
      <c r="R25" s="57">
        <v>12</v>
      </c>
    </row>
    <row r="26" spans="1:18" ht="12.75" customHeight="1" x14ac:dyDescent="0.2">
      <c r="A26" s="54">
        <v>13</v>
      </c>
      <c r="B26" s="55" t="s">
        <v>30</v>
      </c>
      <c r="C26" s="2">
        <f>D26+E26+F26+G26</f>
        <v>903.21989999999983</v>
      </c>
      <c r="D26" s="2">
        <v>222.01609999999999</v>
      </c>
      <c r="E26" s="2">
        <v>213.95649999999998</v>
      </c>
      <c r="F26" s="2">
        <v>221.26609999999999</v>
      </c>
      <c r="G26" s="2">
        <v>245.9812</v>
      </c>
      <c r="H26" s="2">
        <f>I26+J26+K26+L26</f>
        <v>918.60419999999999</v>
      </c>
      <c r="I26" s="2">
        <v>223.15729999999999</v>
      </c>
      <c r="J26" s="2">
        <v>236.7422</v>
      </c>
      <c r="K26" s="2">
        <v>212.27189999999999</v>
      </c>
      <c r="L26" s="2">
        <v>246.43279999999999</v>
      </c>
      <c r="M26" s="2">
        <f>N26+O26+P26+Q26</f>
        <v>975.65370699999994</v>
      </c>
      <c r="N26" s="2">
        <v>232.42111</v>
      </c>
      <c r="O26" s="2">
        <v>240.57341399999999</v>
      </c>
      <c r="P26" s="2">
        <v>253.104231</v>
      </c>
      <c r="Q26" s="2">
        <v>249.55495199999999</v>
      </c>
      <c r="R26" s="57">
        <v>13</v>
      </c>
    </row>
    <row r="27" spans="1:18" ht="12.75" customHeight="1" x14ac:dyDescent="0.2">
      <c r="A27" s="54">
        <v>14</v>
      </c>
      <c r="B27" s="55" t="s">
        <v>31</v>
      </c>
      <c r="C27" s="2">
        <f>D27+E27+F27+G27</f>
        <v>-1027.5994000000001</v>
      </c>
      <c r="D27" s="2">
        <v>-240.44570000000002</v>
      </c>
      <c r="E27" s="2">
        <v>-254.26769999999999</v>
      </c>
      <c r="F27" s="2">
        <v>-258.30790000000002</v>
      </c>
      <c r="G27" s="2">
        <v>-274.57810000000001</v>
      </c>
      <c r="H27" s="2">
        <f>I27+J27+K27+L27</f>
        <v>-988.8130000000001</v>
      </c>
      <c r="I27" s="2">
        <v>-242.67169999999999</v>
      </c>
      <c r="J27" s="2">
        <v>-243.82580000000002</v>
      </c>
      <c r="K27" s="2">
        <v>-244.5231</v>
      </c>
      <c r="L27" s="2">
        <v>-257.79239999999999</v>
      </c>
      <c r="M27" s="2">
        <f>N27+O27+P27+Q27</f>
        <v>-1006.986913</v>
      </c>
      <c r="N27" s="2">
        <v>-250.59459900000002</v>
      </c>
      <c r="O27" s="2">
        <v>-252.826413</v>
      </c>
      <c r="P27" s="2">
        <v>-253.69728799999999</v>
      </c>
      <c r="Q27" s="2">
        <v>-249.86861300000001</v>
      </c>
      <c r="R27" s="57">
        <v>14</v>
      </c>
    </row>
    <row r="28" spans="1:18" ht="12.75" customHeight="1" x14ac:dyDescent="0.2">
      <c r="A28" s="54">
        <v>15</v>
      </c>
      <c r="B28" s="55" t="s">
        <v>32</v>
      </c>
      <c r="C28" s="56">
        <f>C26+C27</f>
        <v>-124.37950000000023</v>
      </c>
      <c r="D28" s="56">
        <f t="shared" ref="D28:G28" si="14">D26+D27</f>
        <v>-18.429600000000022</v>
      </c>
      <c r="E28" s="56">
        <f t="shared" si="14"/>
        <v>-40.311200000000014</v>
      </c>
      <c r="F28" s="56">
        <f t="shared" si="14"/>
        <v>-37.041800000000023</v>
      </c>
      <c r="G28" s="56">
        <f t="shared" si="14"/>
        <v>-28.596900000000005</v>
      </c>
      <c r="H28" s="56">
        <f>H26+H27</f>
        <v>-70.20880000000011</v>
      </c>
      <c r="I28" s="56">
        <f t="shared" ref="I28:L28" si="15">I26+I27</f>
        <v>-19.514399999999995</v>
      </c>
      <c r="J28" s="56">
        <f t="shared" si="15"/>
        <v>-7.0836000000000183</v>
      </c>
      <c r="K28" s="56">
        <f t="shared" si="15"/>
        <v>-32.251200000000011</v>
      </c>
      <c r="L28" s="56">
        <f t="shared" si="15"/>
        <v>-11.3596</v>
      </c>
      <c r="M28" s="56">
        <f>M26+M27</f>
        <v>-31.333206000000018</v>
      </c>
      <c r="N28" s="56">
        <f t="shared" ref="N28:Q28" si="16">N26+N27</f>
        <v>-18.173489000000018</v>
      </c>
      <c r="O28" s="56">
        <f t="shared" si="16"/>
        <v>-12.252999000000017</v>
      </c>
      <c r="P28" s="56">
        <f t="shared" si="16"/>
        <v>-0.59305699999998751</v>
      </c>
      <c r="Q28" s="56">
        <f t="shared" si="16"/>
        <v>-0.31366100000002461</v>
      </c>
      <c r="R28" s="57">
        <v>15</v>
      </c>
    </row>
    <row r="29" spans="1:18" ht="12.75" customHeight="1" x14ac:dyDescent="0.2">
      <c r="A29" s="54">
        <v>16</v>
      </c>
      <c r="B29" s="55" t="s">
        <v>33</v>
      </c>
      <c r="C29" s="56">
        <f t="shared" ref="C29:Q29" si="17">C25+C28</f>
        <v>-3692.1158000000041</v>
      </c>
      <c r="D29" s="56">
        <f t="shared" si="17"/>
        <v>-845.93069999999932</v>
      </c>
      <c r="E29" s="56">
        <f t="shared" si="17"/>
        <v>-549.76580000000115</v>
      </c>
      <c r="F29" s="56">
        <f t="shared" si="17"/>
        <v>-1293.326599999999</v>
      </c>
      <c r="G29" s="56">
        <f t="shared" si="17"/>
        <v>-1003.0927000000008</v>
      </c>
      <c r="H29" s="56">
        <f t="shared" si="17"/>
        <v>-5355.0628200000001</v>
      </c>
      <c r="I29" s="56">
        <f t="shared" si="17"/>
        <v>-1533.5906000000004</v>
      </c>
      <c r="J29" s="56">
        <f t="shared" si="17"/>
        <v>-949.39972000000023</v>
      </c>
      <c r="K29" s="56">
        <f t="shared" si="17"/>
        <v>-1706.8626999999985</v>
      </c>
      <c r="L29" s="56">
        <f t="shared" si="17"/>
        <v>-1165.2098000000012</v>
      </c>
      <c r="M29" s="56">
        <f t="shared" si="17"/>
        <v>-3500.4533540000011</v>
      </c>
      <c r="N29" s="56">
        <f t="shared" si="17"/>
        <v>-927.58219500000109</v>
      </c>
      <c r="O29" s="56">
        <f t="shared" si="17"/>
        <v>-1337.0418190000007</v>
      </c>
      <c r="P29" s="56">
        <f t="shared" si="17"/>
        <v>-885.14221999999768</v>
      </c>
      <c r="Q29" s="56">
        <f t="shared" si="17"/>
        <v>-350.68711999999971</v>
      </c>
      <c r="R29" s="57">
        <v>16</v>
      </c>
    </row>
    <row r="30" spans="1:18" ht="12.75" customHeight="1" x14ac:dyDescent="0.2">
      <c r="A30" s="54">
        <v>17</v>
      </c>
      <c r="B30" s="55" t="s">
        <v>34</v>
      </c>
      <c r="C30" s="56">
        <f>C31+C32</f>
        <v>25.209499999999998</v>
      </c>
      <c r="D30" s="56">
        <f t="shared" ref="D30:G30" si="18">D31+D32</f>
        <v>6.5049000000000001</v>
      </c>
      <c r="E30" s="56">
        <f t="shared" si="18"/>
        <v>6.2016</v>
      </c>
      <c r="F30" s="56">
        <f t="shared" si="18"/>
        <v>6.0030000000000001</v>
      </c>
      <c r="G30" s="56">
        <f t="shared" si="18"/>
        <v>6.5</v>
      </c>
      <c r="H30" s="56">
        <f>H31+H32</f>
        <v>22.650299999999998</v>
      </c>
      <c r="I30" s="56">
        <f t="shared" ref="I30:L30" si="19">I31+I32</f>
        <v>5.5237999999999996</v>
      </c>
      <c r="J30" s="56">
        <f t="shared" si="19"/>
        <v>5.5227000000000004</v>
      </c>
      <c r="K30" s="56">
        <f t="shared" si="19"/>
        <v>5.8018999999999998</v>
      </c>
      <c r="L30" s="56">
        <f t="shared" si="19"/>
        <v>5.8018999999999998</v>
      </c>
      <c r="M30" s="56">
        <f>M31+M32</f>
        <v>22.118534999999998</v>
      </c>
      <c r="N30" s="56">
        <f t="shared" ref="N30:Q30" si="20">N31+N32</f>
        <v>5.5956929999999998</v>
      </c>
      <c r="O30" s="56">
        <f t="shared" si="20"/>
        <v>5.3184610000000001</v>
      </c>
      <c r="P30" s="56">
        <f t="shared" si="20"/>
        <v>5.4025059999999998</v>
      </c>
      <c r="Q30" s="56">
        <f t="shared" si="20"/>
        <v>5.8018749999999999</v>
      </c>
      <c r="R30" s="57">
        <v>17</v>
      </c>
    </row>
    <row r="31" spans="1:18" ht="12.75" customHeight="1" x14ac:dyDescent="0.2">
      <c r="A31" s="54">
        <v>18</v>
      </c>
      <c r="B31" s="55" t="s">
        <v>35</v>
      </c>
      <c r="C31" s="2">
        <f>D31+E31+F31+G31</f>
        <v>25.209499999999998</v>
      </c>
      <c r="D31" s="2">
        <v>6.5049000000000001</v>
      </c>
      <c r="E31" s="2">
        <v>6.2016</v>
      </c>
      <c r="F31" s="2">
        <v>6.0030000000000001</v>
      </c>
      <c r="G31" s="2">
        <v>6.5</v>
      </c>
      <c r="H31" s="2">
        <f>I31+J31+K31+L31</f>
        <v>22.650299999999998</v>
      </c>
      <c r="I31" s="2">
        <v>5.5237999999999996</v>
      </c>
      <c r="J31" s="2">
        <v>5.5227000000000004</v>
      </c>
      <c r="K31" s="2">
        <v>5.8018999999999998</v>
      </c>
      <c r="L31" s="2">
        <v>5.8018999999999998</v>
      </c>
      <c r="M31" s="2">
        <f>N31+O31+P31+Q31</f>
        <v>22.118534999999998</v>
      </c>
      <c r="N31" s="2">
        <v>5.5956929999999998</v>
      </c>
      <c r="O31" s="2">
        <v>5.3184610000000001</v>
      </c>
      <c r="P31" s="2">
        <v>5.4025059999999998</v>
      </c>
      <c r="Q31" s="2">
        <v>5.8018749999999999</v>
      </c>
      <c r="R31" s="57">
        <v>18</v>
      </c>
    </row>
    <row r="32" spans="1:18" ht="12.75" customHeight="1" x14ac:dyDescent="0.2">
      <c r="A32" s="54">
        <v>19</v>
      </c>
      <c r="B32" s="55" t="s">
        <v>36</v>
      </c>
      <c r="C32" s="2">
        <f>D32+E32+F32+G32</f>
        <v>0</v>
      </c>
      <c r="D32" s="3">
        <v>0</v>
      </c>
      <c r="E32" s="3">
        <v>0</v>
      </c>
      <c r="F32" s="3">
        <v>0</v>
      </c>
      <c r="G32" s="3">
        <v>0</v>
      </c>
      <c r="H32" s="2">
        <f>I32+J32+K32+L32</f>
        <v>0</v>
      </c>
      <c r="I32" s="3">
        <v>0</v>
      </c>
      <c r="J32" s="3">
        <v>0</v>
      </c>
      <c r="K32" s="3">
        <v>0</v>
      </c>
      <c r="L32" s="3">
        <v>0</v>
      </c>
      <c r="M32" s="2">
        <f>N32+O32+P32+Q32</f>
        <v>0</v>
      </c>
      <c r="N32" s="3">
        <v>0</v>
      </c>
      <c r="O32" s="3">
        <v>0</v>
      </c>
      <c r="P32" s="3">
        <v>0</v>
      </c>
      <c r="Q32" s="3">
        <v>0</v>
      </c>
      <c r="R32" s="57">
        <v>19</v>
      </c>
    </row>
    <row r="33" spans="1:18" ht="12.75" customHeight="1" x14ac:dyDescent="0.2">
      <c r="A33" s="54">
        <v>20</v>
      </c>
      <c r="B33" s="55" t="s">
        <v>37</v>
      </c>
      <c r="C33" s="56">
        <f>C14+C30</f>
        <v>-3666.9063000000042</v>
      </c>
      <c r="D33" s="56">
        <f t="shared" ref="D33:G33" si="21">D14+D30</f>
        <v>-839.42579999999919</v>
      </c>
      <c r="E33" s="56">
        <f t="shared" si="21"/>
        <v>-543.56420000000116</v>
      </c>
      <c r="F33" s="56">
        <f t="shared" si="21"/>
        <v>-1287.323599999999</v>
      </c>
      <c r="G33" s="56">
        <f t="shared" si="21"/>
        <v>-996.59270000000083</v>
      </c>
      <c r="H33" s="56">
        <f>H14+H30</f>
        <v>-5332.4125199999999</v>
      </c>
      <c r="I33" s="56">
        <f t="shared" ref="I33:L33" si="22">I14+I30</f>
        <v>-1528.0668000000005</v>
      </c>
      <c r="J33" s="56">
        <f t="shared" si="22"/>
        <v>-943.87702000000013</v>
      </c>
      <c r="K33" s="56">
        <f t="shared" si="22"/>
        <v>-1701.0607999999988</v>
      </c>
      <c r="L33" s="56">
        <f t="shared" si="22"/>
        <v>-1159.4079000000013</v>
      </c>
      <c r="M33" s="56">
        <f>M14+M30</f>
        <v>-3478.3348190000011</v>
      </c>
      <c r="N33" s="56">
        <f t="shared" ref="N33:Q33" si="23">N14+N30</f>
        <v>-921.98650200000111</v>
      </c>
      <c r="O33" s="56">
        <f t="shared" si="23"/>
        <v>-1331.7233580000006</v>
      </c>
      <c r="P33" s="56">
        <f t="shared" si="23"/>
        <v>-879.73971399999766</v>
      </c>
      <c r="Q33" s="56">
        <f t="shared" si="23"/>
        <v>-344.88524499999971</v>
      </c>
      <c r="R33" s="57">
        <v>20</v>
      </c>
    </row>
    <row r="34" spans="1:18" ht="12.75" customHeight="1" x14ac:dyDescent="0.2">
      <c r="A34" s="54">
        <v>21</v>
      </c>
      <c r="B34" s="55" t="s">
        <v>38</v>
      </c>
      <c r="C34" s="56">
        <f>C35+C38+C41+C44+C49</f>
        <v>4505.423499999999</v>
      </c>
      <c r="D34" s="56">
        <f t="shared" ref="D34:G34" si="24">D35+D38+D41+D44+D49</f>
        <v>-99.214099999999689</v>
      </c>
      <c r="E34" s="56">
        <f t="shared" si="24"/>
        <v>2074.8557999999994</v>
      </c>
      <c r="F34" s="56">
        <f t="shared" si="24"/>
        <v>543.42959999999994</v>
      </c>
      <c r="G34" s="56">
        <f t="shared" si="24"/>
        <v>1986.3521999999998</v>
      </c>
      <c r="H34" s="56">
        <f>H35+H38+H41+H44+H49</f>
        <v>5903.8235000000004</v>
      </c>
      <c r="I34" s="56">
        <f t="shared" ref="I34:L34" si="25">I35+I38+I41+I44+I49</f>
        <v>1234.9996000000001</v>
      </c>
      <c r="J34" s="56">
        <f t="shared" si="25"/>
        <v>1448.627</v>
      </c>
      <c r="K34" s="56">
        <f t="shared" si="25"/>
        <v>1759.5446999999999</v>
      </c>
      <c r="L34" s="56">
        <f t="shared" si="25"/>
        <v>1460.6522000000002</v>
      </c>
      <c r="M34" s="56">
        <f>M35+M38+M41+M44+M49</f>
        <v>7186.8867490000002</v>
      </c>
      <c r="N34" s="56">
        <f t="shared" ref="N34:Q34" si="26">N35+N38+N41+N44+N49</f>
        <v>935.75517599999989</v>
      </c>
      <c r="O34" s="56">
        <f t="shared" si="26"/>
        <v>686.11584799999969</v>
      </c>
      <c r="P34" s="56">
        <f t="shared" si="26"/>
        <v>2113.7942110000004</v>
      </c>
      <c r="Q34" s="56">
        <f t="shared" si="26"/>
        <v>3451.2215140000008</v>
      </c>
      <c r="R34" s="57">
        <v>21</v>
      </c>
    </row>
    <row r="35" spans="1:18" ht="12.75" customHeight="1" x14ac:dyDescent="0.2">
      <c r="A35" s="54">
        <v>22</v>
      </c>
      <c r="B35" s="55" t="s">
        <v>39</v>
      </c>
      <c r="C35" s="2">
        <f>C36+C37</f>
        <v>4314.4860000000008</v>
      </c>
      <c r="D35" s="2">
        <f t="shared" ref="D35:G35" si="27">D36+D37</f>
        <v>1165.432</v>
      </c>
      <c r="E35" s="2">
        <f t="shared" si="27"/>
        <v>1200.0941000000003</v>
      </c>
      <c r="F35" s="2">
        <f t="shared" si="27"/>
        <v>1058.6263999999999</v>
      </c>
      <c r="G35" s="2">
        <f t="shared" si="27"/>
        <v>890.33349999999996</v>
      </c>
      <c r="H35" s="2">
        <f>H36+H37</f>
        <v>5134.0693999999994</v>
      </c>
      <c r="I35" s="2">
        <f t="shared" ref="I35:L35" si="28">I36+I37</f>
        <v>1472.1346999999998</v>
      </c>
      <c r="J35" s="2">
        <f t="shared" si="28"/>
        <v>1379.5099</v>
      </c>
      <c r="K35" s="2">
        <f t="shared" si="28"/>
        <v>1050.4073000000001</v>
      </c>
      <c r="L35" s="2">
        <f t="shared" si="28"/>
        <v>1232.0174999999999</v>
      </c>
      <c r="M35" s="2">
        <f>M36+M37</f>
        <v>4200.8391929999998</v>
      </c>
      <c r="N35" s="2">
        <f t="shared" ref="N35:Q35" si="29">N36+N37</f>
        <v>1002.6938969999999</v>
      </c>
      <c r="O35" s="2">
        <f t="shared" si="29"/>
        <v>1063.0665889999998</v>
      </c>
      <c r="P35" s="2">
        <f t="shared" si="29"/>
        <v>1359.321058</v>
      </c>
      <c r="Q35" s="2">
        <f t="shared" si="29"/>
        <v>775.75764900000013</v>
      </c>
      <c r="R35" s="57">
        <v>22</v>
      </c>
    </row>
    <row r="36" spans="1:18" ht="12.75" customHeight="1" x14ac:dyDescent="0.2">
      <c r="A36" s="54">
        <v>23</v>
      </c>
      <c r="B36" s="55" t="s">
        <v>40</v>
      </c>
      <c r="C36" s="2">
        <f>D36+E36+F36+G36</f>
        <v>137.84100000000001</v>
      </c>
      <c r="D36" s="2">
        <v>-93.260900000000007</v>
      </c>
      <c r="E36" s="2">
        <v>-97.80749999999999</v>
      </c>
      <c r="F36" s="2">
        <v>-112.69279999999999</v>
      </c>
      <c r="G36" s="2">
        <v>441.60219999999998</v>
      </c>
      <c r="H36" s="2">
        <f>I36+J36+K36+L36</f>
        <v>-163.08940000000001</v>
      </c>
      <c r="I36" s="2">
        <v>-11.2211</v>
      </c>
      <c r="J36" s="2">
        <v>-95.185000000000002</v>
      </c>
      <c r="K36" s="2">
        <v>-77.205500000000001</v>
      </c>
      <c r="L36" s="2">
        <v>20.522199999999998</v>
      </c>
      <c r="M36" s="2">
        <f>N36+O36+P36+Q36</f>
        <v>-634.35469399999988</v>
      </c>
      <c r="N36" s="2">
        <v>-186.29011500000001</v>
      </c>
      <c r="O36" s="2">
        <v>-176.916708</v>
      </c>
      <c r="P36" s="2">
        <v>-96.976238999999993</v>
      </c>
      <c r="Q36" s="2">
        <v>-174.17163199999999</v>
      </c>
      <c r="R36" s="57">
        <v>23</v>
      </c>
    </row>
    <row r="37" spans="1:18" ht="12.75" customHeight="1" x14ac:dyDescent="0.2">
      <c r="A37" s="54">
        <v>24</v>
      </c>
      <c r="B37" s="55" t="s">
        <v>41</v>
      </c>
      <c r="C37" s="2">
        <f>D37+E37+F37+G37</f>
        <v>4176.6450000000004</v>
      </c>
      <c r="D37" s="2">
        <v>1258.6929</v>
      </c>
      <c r="E37" s="2">
        <v>1297.9016000000001</v>
      </c>
      <c r="F37" s="2">
        <v>1171.3191999999999</v>
      </c>
      <c r="G37" s="2">
        <v>448.73130000000003</v>
      </c>
      <c r="H37" s="2">
        <f>I37+J37+K37+L37</f>
        <v>5297.1587999999992</v>
      </c>
      <c r="I37" s="2">
        <v>1483.3557999999998</v>
      </c>
      <c r="J37" s="2">
        <v>1474.6949</v>
      </c>
      <c r="K37" s="2">
        <v>1127.6128000000001</v>
      </c>
      <c r="L37" s="2">
        <v>1211.4953</v>
      </c>
      <c r="M37" s="2">
        <f>N37+O37+P37+Q37</f>
        <v>4835.1938869999994</v>
      </c>
      <c r="N37" s="2">
        <v>1188.9840119999999</v>
      </c>
      <c r="O37" s="2">
        <v>1239.9832969999998</v>
      </c>
      <c r="P37" s="2">
        <v>1456.2972970000001</v>
      </c>
      <c r="Q37" s="2">
        <v>949.92928100000017</v>
      </c>
      <c r="R37" s="57">
        <v>24</v>
      </c>
    </row>
    <row r="38" spans="1:18" ht="12.75" customHeight="1" x14ac:dyDescent="0.2">
      <c r="A38" s="54">
        <v>25</v>
      </c>
      <c r="B38" s="55" t="s">
        <v>42</v>
      </c>
      <c r="C38" s="2">
        <f>C39+C40</f>
        <v>-669.34320000000002</v>
      </c>
      <c r="D38" s="2">
        <f t="shared" ref="D38:G38" si="30">D39+D40</f>
        <v>-386.53019999999998</v>
      </c>
      <c r="E38" s="2">
        <f t="shared" si="30"/>
        <v>-453.57089999999999</v>
      </c>
      <c r="F38" s="2">
        <f t="shared" si="30"/>
        <v>-284.5385</v>
      </c>
      <c r="G38" s="2">
        <f t="shared" si="30"/>
        <v>455.29640000000001</v>
      </c>
      <c r="H38" s="2">
        <f>H39+H40</f>
        <v>-1217.8356999999999</v>
      </c>
      <c r="I38" s="2">
        <f t="shared" ref="I38:L38" si="31">I39+I40</f>
        <v>-230.89719999999997</v>
      </c>
      <c r="J38" s="2">
        <f t="shared" si="31"/>
        <v>-800.87150000000008</v>
      </c>
      <c r="K38" s="2">
        <f t="shared" si="31"/>
        <v>10.289399999999977</v>
      </c>
      <c r="L38" s="2">
        <f t="shared" si="31"/>
        <v>-196.35640000000001</v>
      </c>
      <c r="M38" s="2">
        <f>M39+M40</f>
        <v>620.96540100000004</v>
      </c>
      <c r="N38" s="2">
        <f t="shared" ref="N38:Q38" si="32">N39+N40</f>
        <v>-206.57303399999998</v>
      </c>
      <c r="O38" s="2">
        <f t="shared" si="32"/>
        <v>627.81434999999999</v>
      </c>
      <c r="P38" s="2">
        <f t="shared" si="32"/>
        <v>-725.94634500000006</v>
      </c>
      <c r="Q38" s="2">
        <f t="shared" si="32"/>
        <v>925.67043000000001</v>
      </c>
      <c r="R38" s="57">
        <v>25</v>
      </c>
    </row>
    <row r="39" spans="1:18" ht="12.75" customHeight="1" x14ac:dyDescent="0.2">
      <c r="A39" s="54">
        <v>26</v>
      </c>
      <c r="B39" s="55" t="s">
        <v>43</v>
      </c>
      <c r="C39" s="2">
        <f t="shared" ref="C39:C40" si="33">D39+E39+F39+G39</f>
        <v>-24.1248</v>
      </c>
      <c r="D39" s="2">
        <v>4.8964000000000008</v>
      </c>
      <c r="E39" s="2">
        <v>-19.674199999999999</v>
      </c>
      <c r="F39" s="2">
        <v>-3.8944000000000001</v>
      </c>
      <c r="G39" s="2">
        <v>-5.4526000000000003</v>
      </c>
      <c r="H39" s="2">
        <f t="shared" ref="H39:H40" si="34">I39+J39+K39+L39</f>
        <v>0.99780000000000069</v>
      </c>
      <c r="I39" s="2">
        <v>6.7597000000000005</v>
      </c>
      <c r="J39" s="2">
        <v>-0.54489999999999972</v>
      </c>
      <c r="K39" s="2">
        <v>-0.38339999999999996</v>
      </c>
      <c r="L39" s="2">
        <v>-4.8335999999999997</v>
      </c>
      <c r="M39" s="2">
        <f t="shared" ref="M39:M40" si="35">N39+O39+P39+Q39</f>
        <v>3.3874750000000002</v>
      </c>
      <c r="N39" s="2">
        <v>9.1815630000000006</v>
      </c>
      <c r="O39" s="2">
        <v>-3.2716900000000004</v>
      </c>
      <c r="P39" s="2">
        <v>0.4811399999999999</v>
      </c>
      <c r="Q39" s="2">
        <v>-3.0035379999999998</v>
      </c>
      <c r="R39" s="57">
        <v>26</v>
      </c>
    </row>
    <row r="40" spans="1:18" ht="12.75" customHeight="1" x14ac:dyDescent="0.2">
      <c r="A40" s="54">
        <v>27</v>
      </c>
      <c r="B40" s="55" t="s">
        <v>44</v>
      </c>
      <c r="C40" s="2">
        <f t="shared" si="33"/>
        <v>-645.21839999999997</v>
      </c>
      <c r="D40" s="2">
        <v>-391.42660000000001</v>
      </c>
      <c r="E40" s="2">
        <v>-433.89670000000001</v>
      </c>
      <c r="F40" s="2">
        <v>-280.64409999999998</v>
      </c>
      <c r="G40" s="2">
        <v>460.74900000000002</v>
      </c>
      <c r="H40" s="2">
        <f t="shared" si="34"/>
        <v>-1218.8335</v>
      </c>
      <c r="I40" s="2">
        <v>-237.65689999999998</v>
      </c>
      <c r="J40" s="2">
        <v>-800.3266000000001</v>
      </c>
      <c r="K40" s="2">
        <v>10.672799999999977</v>
      </c>
      <c r="L40" s="2">
        <v>-191.52280000000002</v>
      </c>
      <c r="M40" s="2">
        <f t="shared" si="35"/>
        <v>617.57792600000005</v>
      </c>
      <c r="N40" s="2">
        <v>-215.75459699999999</v>
      </c>
      <c r="O40" s="2">
        <v>631.08604000000003</v>
      </c>
      <c r="P40" s="2">
        <v>-726.42748500000005</v>
      </c>
      <c r="Q40" s="2">
        <v>928.67396800000006</v>
      </c>
      <c r="R40" s="57">
        <v>27</v>
      </c>
    </row>
    <row r="41" spans="1:18" ht="12.75" customHeight="1" x14ac:dyDescent="0.2">
      <c r="A41" s="54">
        <v>28</v>
      </c>
      <c r="B41" s="55" t="s">
        <v>45</v>
      </c>
      <c r="C41" s="2">
        <f>C42+C43</f>
        <v>1017.718</v>
      </c>
      <c r="D41" s="2">
        <f t="shared" ref="D41:G41" si="36">D42+D43</f>
        <v>-5.5072999999999999</v>
      </c>
      <c r="E41" s="2">
        <f t="shared" si="36"/>
        <v>998.31949999999995</v>
      </c>
      <c r="F41" s="2">
        <f t="shared" si="36"/>
        <v>7.51E-2</v>
      </c>
      <c r="G41" s="2">
        <f t="shared" si="36"/>
        <v>24.830700000000007</v>
      </c>
      <c r="H41" s="2">
        <f>H42+H43</f>
        <v>1746.7554999999998</v>
      </c>
      <c r="I41" s="2">
        <f t="shared" ref="I41:L41" si="37">I42+I43</f>
        <v>3.5270000000000001</v>
      </c>
      <c r="J41" s="2">
        <f t="shared" si="37"/>
        <v>1208.2295999999999</v>
      </c>
      <c r="K41" s="2">
        <f t="shared" si="37"/>
        <v>28.370899999999999</v>
      </c>
      <c r="L41" s="2">
        <f t="shared" si="37"/>
        <v>506.62800000000004</v>
      </c>
      <c r="M41" s="2">
        <f>M42+M43</f>
        <v>3165.1292020000001</v>
      </c>
      <c r="N41" s="2">
        <f t="shared" ref="N41:Q41" si="38">N42+N43</f>
        <v>-60.955865000000003</v>
      </c>
      <c r="O41" s="2">
        <f t="shared" si="38"/>
        <v>-12.178685999999999</v>
      </c>
      <c r="P41" s="2">
        <f t="shared" si="38"/>
        <v>1999.2131890000001</v>
      </c>
      <c r="Q41" s="2">
        <f t="shared" si="38"/>
        <v>1239.0505640000001</v>
      </c>
      <c r="R41" s="57">
        <v>28</v>
      </c>
    </row>
    <row r="42" spans="1:18" ht="12.75" customHeight="1" x14ac:dyDescent="0.2">
      <c r="A42" s="54">
        <v>29</v>
      </c>
      <c r="B42" s="55" t="s">
        <v>46</v>
      </c>
      <c r="C42" s="2">
        <f t="shared" ref="C42:C43" si="39">D42+E42+F42+G42</f>
        <v>0</v>
      </c>
      <c r="D42" s="3">
        <v>0</v>
      </c>
      <c r="E42" s="3">
        <v>0</v>
      </c>
      <c r="F42" s="3">
        <v>0</v>
      </c>
      <c r="G42" s="3">
        <v>0</v>
      </c>
      <c r="H42" s="2">
        <f t="shared" ref="H42:H43" si="40">I42+J42+K42+L42</f>
        <v>0</v>
      </c>
      <c r="I42" s="3">
        <v>0</v>
      </c>
      <c r="J42" s="3">
        <v>0</v>
      </c>
      <c r="K42" s="3">
        <v>0</v>
      </c>
      <c r="L42" s="3">
        <v>0</v>
      </c>
      <c r="M42" s="2">
        <f t="shared" ref="M42:M43" si="41">N42+O42+P42+Q42</f>
        <v>0</v>
      </c>
      <c r="N42" s="3">
        <v>0</v>
      </c>
      <c r="O42" s="3">
        <v>0</v>
      </c>
      <c r="P42" s="3">
        <v>0</v>
      </c>
      <c r="Q42" s="3">
        <v>0</v>
      </c>
      <c r="R42" s="57">
        <v>29</v>
      </c>
    </row>
    <row r="43" spans="1:18" ht="12.75" customHeight="1" x14ac:dyDescent="0.2">
      <c r="A43" s="54">
        <v>30</v>
      </c>
      <c r="B43" s="55" t="s">
        <v>47</v>
      </c>
      <c r="C43" s="2">
        <f t="shared" si="39"/>
        <v>1017.718</v>
      </c>
      <c r="D43" s="2">
        <v>-5.5072999999999999</v>
      </c>
      <c r="E43" s="2">
        <v>998.31949999999995</v>
      </c>
      <c r="F43" s="2">
        <v>7.51E-2</v>
      </c>
      <c r="G43" s="2">
        <v>24.830700000000007</v>
      </c>
      <c r="H43" s="2">
        <f t="shared" si="40"/>
        <v>1746.7554999999998</v>
      </c>
      <c r="I43" s="2">
        <v>3.5270000000000001</v>
      </c>
      <c r="J43" s="2">
        <v>1208.2295999999999</v>
      </c>
      <c r="K43" s="2">
        <v>28.370899999999999</v>
      </c>
      <c r="L43" s="2">
        <v>506.62800000000004</v>
      </c>
      <c r="M43" s="2">
        <f t="shared" si="41"/>
        <v>3165.1292020000001</v>
      </c>
      <c r="N43" s="2">
        <v>-60.955865000000003</v>
      </c>
      <c r="O43" s="2">
        <v>-12.178685999999999</v>
      </c>
      <c r="P43" s="2">
        <v>1999.2131890000001</v>
      </c>
      <c r="Q43" s="2">
        <v>1239.0505640000001</v>
      </c>
      <c r="R43" s="57">
        <v>30</v>
      </c>
    </row>
    <row r="44" spans="1:18" ht="12.75" customHeight="1" x14ac:dyDescent="0.2">
      <c r="A44" s="54">
        <v>31</v>
      </c>
      <c r="B44" s="55" t="s">
        <v>48</v>
      </c>
      <c r="C44" s="2">
        <f>C45+C46+C47+C48</f>
        <v>3590.8170999999993</v>
      </c>
      <c r="D44" s="2">
        <f t="shared" ref="D44:G44" si="42">D45+D46+D47+D48</f>
        <v>495.50510000000008</v>
      </c>
      <c r="E44" s="2">
        <f t="shared" si="42"/>
        <v>2506.9026999999996</v>
      </c>
      <c r="F44" s="2">
        <f t="shared" si="42"/>
        <v>-111.25569999999993</v>
      </c>
      <c r="G44" s="2">
        <f t="shared" si="42"/>
        <v>699.66499999999996</v>
      </c>
      <c r="H44" s="2">
        <f>H45+H46+H47+H48</f>
        <v>-987.14869999999974</v>
      </c>
      <c r="I44" s="2">
        <f t="shared" ref="I44:L44" si="43">I45+I46+I47+I48</f>
        <v>316.12130000000008</v>
      </c>
      <c r="J44" s="2">
        <f t="shared" si="43"/>
        <v>193.77609999999996</v>
      </c>
      <c r="K44" s="2">
        <f t="shared" si="43"/>
        <v>-300.0204</v>
      </c>
      <c r="L44" s="2">
        <f t="shared" si="43"/>
        <v>-1197.0256999999999</v>
      </c>
      <c r="M44" s="2">
        <f>M45+M46+M47+M48</f>
        <v>-229.80769599999974</v>
      </c>
      <c r="N44" s="2">
        <f t="shared" ref="N44:Q44" si="44">N45+N46+N47+N48</f>
        <v>1064.005197</v>
      </c>
      <c r="O44" s="2">
        <f t="shared" si="44"/>
        <v>-501.60637199999991</v>
      </c>
      <c r="P44" s="2">
        <f t="shared" si="44"/>
        <v>305.54085300000008</v>
      </c>
      <c r="Q44" s="2">
        <f t="shared" si="44"/>
        <v>-1097.7473739999998</v>
      </c>
      <c r="R44" s="57">
        <v>31</v>
      </c>
    </row>
    <row r="45" spans="1:18" ht="12.75" customHeight="1" x14ac:dyDescent="0.2">
      <c r="A45" s="54">
        <v>32</v>
      </c>
      <c r="B45" s="55" t="s">
        <v>49</v>
      </c>
      <c r="C45" s="2">
        <f t="shared" ref="C45:C48" si="45">D45+E45+F45+G45</f>
        <v>0</v>
      </c>
      <c r="D45" s="3">
        <v>0</v>
      </c>
      <c r="E45" s="3">
        <v>0</v>
      </c>
      <c r="F45" s="3">
        <v>0</v>
      </c>
      <c r="G45" s="3">
        <v>0</v>
      </c>
      <c r="H45" s="2">
        <f t="shared" ref="H45:H48" si="46">I45+J45+K45+L45</f>
        <v>0</v>
      </c>
      <c r="I45" s="3">
        <v>0</v>
      </c>
      <c r="J45" s="3">
        <v>0</v>
      </c>
      <c r="K45" s="3">
        <v>0</v>
      </c>
      <c r="L45" s="3">
        <v>0</v>
      </c>
      <c r="M45" s="2">
        <f t="shared" ref="M45:M48" si="47">N45+O45+P45+Q45</f>
        <v>0</v>
      </c>
      <c r="N45" s="3">
        <v>0</v>
      </c>
      <c r="O45" s="3">
        <v>0</v>
      </c>
      <c r="P45" s="3">
        <v>0</v>
      </c>
      <c r="Q45" s="3">
        <v>0</v>
      </c>
      <c r="R45" s="57">
        <v>32</v>
      </c>
    </row>
    <row r="46" spans="1:18" ht="12.75" customHeight="1" x14ac:dyDescent="0.2">
      <c r="A46" s="54">
        <v>33</v>
      </c>
      <c r="B46" s="55" t="s">
        <v>50</v>
      </c>
      <c r="C46" s="2">
        <f t="shared" si="45"/>
        <v>243.36150000000001</v>
      </c>
      <c r="D46" s="2">
        <v>-193.17529999999999</v>
      </c>
      <c r="E46" s="2">
        <v>315.00709999999998</v>
      </c>
      <c r="F46" s="2">
        <v>60.006299999999996</v>
      </c>
      <c r="G46" s="2">
        <v>61.523400000000002</v>
      </c>
      <c r="H46" s="2">
        <f t="shared" si="46"/>
        <v>-103.23910000000001</v>
      </c>
      <c r="I46" s="2">
        <v>-29.6753</v>
      </c>
      <c r="J46" s="2">
        <v>-36.621199999999995</v>
      </c>
      <c r="K46" s="2">
        <v>32.352399999999996</v>
      </c>
      <c r="L46" s="2">
        <v>-69.295000000000002</v>
      </c>
      <c r="M46" s="2">
        <f t="shared" si="47"/>
        <v>21.195816000000008</v>
      </c>
      <c r="N46" s="2">
        <v>38.496746999999999</v>
      </c>
      <c r="O46" s="2">
        <v>-11.813162</v>
      </c>
      <c r="P46" s="2">
        <v>-101.140497</v>
      </c>
      <c r="Q46" s="2">
        <v>95.652727999999996</v>
      </c>
      <c r="R46" s="57">
        <v>33</v>
      </c>
    </row>
    <row r="47" spans="1:18" ht="12.75" customHeight="1" x14ac:dyDescent="0.2">
      <c r="A47" s="54">
        <v>34</v>
      </c>
      <c r="B47" s="55" t="s">
        <v>51</v>
      </c>
      <c r="C47" s="2">
        <f t="shared" si="45"/>
        <v>5527.0877999999993</v>
      </c>
      <c r="D47" s="2">
        <v>1478.4404</v>
      </c>
      <c r="E47" s="2">
        <v>2826.7242999999999</v>
      </c>
      <c r="F47" s="2">
        <v>682.10380000000009</v>
      </c>
      <c r="G47" s="2">
        <v>539.81929999999988</v>
      </c>
      <c r="H47" s="2">
        <f t="shared" si="46"/>
        <v>-450.89049999999975</v>
      </c>
      <c r="I47" s="2">
        <v>568.79780000000005</v>
      </c>
      <c r="J47" s="2">
        <v>370.57759999999996</v>
      </c>
      <c r="K47" s="2">
        <v>-5.4543999999999997</v>
      </c>
      <c r="L47" s="2">
        <v>-1384.8114999999998</v>
      </c>
      <c r="M47" s="2">
        <f t="shared" si="47"/>
        <v>563.6325710000001</v>
      </c>
      <c r="N47" s="2">
        <v>1345.151044</v>
      </c>
      <c r="O47" s="2">
        <v>-108.89038799999999</v>
      </c>
      <c r="P47" s="2">
        <v>259.38274799999999</v>
      </c>
      <c r="Q47" s="2">
        <v>-932.01083299999982</v>
      </c>
      <c r="R47" s="57">
        <v>34</v>
      </c>
    </row>
    <row r="48" spans="1:18" ht="12.75" customHeight="1" x14ac:dyDescent="0.2">
      <c r="A48" s="54">
        <v>35</v>
      </c>
      <c r="B48" s="55" t="s">
        <v>52</v>
      </c>
      <c r="C48" s="2">
        <f t="shared" si="45"/>
        <v>-2179.6322</v>
      </c>
      <c r="D48" s="2">
        <v>-789.76</v>
      </c>
      <c r="E48" s="2">
        <v>-634.82870000000003</v>
      </c>
      <c r="F48" s="2">
        <v>-853.36580000000004</v>
      </c>
      <c r="G48" s="2">
        <v>98.322300000000041</v>
      </c>
      <c r="H48" s="2">
        <f t="shared" si="46"/>
        <v>-433.01909999999992</v>
      </c>
      <c r="I48" s="2">
        <v>-223.00119999999998</v>
      </c>
      <c r="J48" s="2">
        <v>-140.18030000000002</v>
      </c>
      <c r="K48" s="2">
        <v>-326.91839999999996</v>
      </c>
      <c r="L48" s="2">
        <v>257.08080000000001</v>
      </c>
      <c r="M48" s="2">
        <f t="shared" si="47"/>
        <v>-814.63608299999987</v>
      </c>
      <c r="N48" s="2">
        <v>-319.64259400000003</v>
      </c>
      <c r="O48" s="2">
        <v>-380.9028219999999</v>
      </c>
      <c r="P48" s="2">
        <v>147.29860200000005</v>
      </c>
      <c r="Q48" s="2">
        <v>-261.38926899999996</v>
      </c>
      <c r="R48" s="57">
        <v>35</v>
      </c>
    </row>
    <row r="49" spans="1:18" ht="12.75" customHeight="1" x14ac:dyDescent="0.2">
      <c r="A49" s="54">
        <v>36</v>
      </c>
      <c r="B49" s="55" t="s">
        <v>53</v>
      </c>
      <c r="C49" s="2">
        <f>C50+C51+C52+C53</f>
        <v>-3748.2544000000003</v>
      </c>
      <c r="D49" s="2">
        <f t="shared" ref="D49:G49" si="48">D50+D51+D52+D53</f>
        <v>-1368.1136999999999</v>
      </c>
      <c r="E49" s="2">
        <f t="shared" si="48"/>
        <v>-2176.8896000000004</v>
      </c>
      <c r="F49" s="2">
        <f t="shared" si="48"/>
        <v>-119.47770000000001</v>
      </c>
      <c r="G49" s="2">
        <f t="shared" si="48"/>
        <v>-83.773400000000009</v>
      </c>
      <c r="H49" s="2">
        <f>H50+H51+H52+H53</f>
        <v>1227.9830000000006</v>
      </c>
      <c r="I49" s="2">
        <f t="shared" ref="I49:L49" si="49">I50+I51+I52+I53</f>
        <v>-325.88619999999997</v>
      </c>
      <c r="J49" s="2">
        <f t="shared" si="49"/>
        <v>-532.01709999999991</v>
      </c>
      <c r="K49" s="2">
        <f t="shared" si="49"/>
        <v>970.49750000000006</v>
      </c>
      <c r="L49" s="2">
        <f t="shared" si="49"/>
        <v>1115.3888000000002</v>
      </c>
      <c r="M49" s="2">
        <f>M50+M51+M52+M53</f>
        <v>-570.23935100000017</v>
      </c>
      <c r="N49" s="2">
        <f t="shared" ref="N49:Q49" si="50">N50+N51+N52+N53</f>
        <v>-863.4150189999998</v>
      </c>
      <c r="O49" s="2">
        <f t="shared" si="50"/>
        <v>-490.98003299999999</v>
      </c>
      <c r="P49" s="2">
        <f t="shared" si="50"/>
        <v>-824.33454399999994</v>
      </c>
      <c r="Q49" s="2">
        <f t="shared" si="50"/>
        <v>1608.490245</v>
      </c>
      <c r="R49" s="57">
        <v>36</v>
      </c>
    </row>
    <row r="50" spans="1:18" ht="12.75" customHeight="1" x14ac:dyDescent="0.2">
      <c r="A50" s="54">
        <v>37</v>
      </c>
      <c r="B50" s="55" t="s">
        <v>54</v>
      </c>
      <c r="C50" s="2">
        <f t="shared" ref="C50:C53" si="51">D50+E50+F50+G50</f>
        <v>9.7454000000000036</v>
      </c>
      <c r="D50" s="2">
        <v>-2.5146000000000002</v>
      </c>
      <c r="E50" s="2">
        <v>3.1863000000000001</v>
      </c>
      <c r="F50" s="2">
        <v>28.411100000000001</v>
      </c>
      <c r="G50" s="2">
        <v>-19.337399999999999</v>
      </c>
      <c r="H50" s="2">
        <f t="shared" ref="H50:H53" si="52">I50+J50+K50+L50</f>
        <v>0.88099999999999956</v>
      </c>
      <c r="I50" s="2">
        <v>1.7166000000000001</v>
      </c>
      <c r="J50" s="2">
        <v>-3.9348000000000005</v>
      </c>
      <c r="K50" s="2">
        <v>1.8881999999999999</v>
      </c>
      <c r="L50" s="2">
        <v>1.2110000000000001</v>
      </c>
      <c r="M50" s="2">
        <f t="shared" ref="M50:M53" si="53">N50+O50+P50+Q50</f>
        <v>-25.785459000000003</v>
      </c>
      <c r="N50" s="2">
        <v>-15.298431000000001</v>
      </c>
      <c r="O50" s="2">
        <v>-9.5867109999999993</v>
      </c>
      <c r="P50" s="2">
        <v>-0.67776400000000003</v>
      </c>
      <c r="Q50" s="2">
        <v>-0.222553</v>
      </c>
      <c r="R50" s="57">
        <v>37</v>
      </c>
    </row>
    <row r="51" spans="1:18" ht="12.75" customHeight="1" x14ac:dyDescent="0.2">
      <c r="A51" s="54">
        <v>38</v>
      </c>
      <c r="B51" s="55" t="s">
        <v>55</v>
      </c>
      <c r="C51" s="2">
        <f t="shared" si="51"/>
        <v>340.19129999999996</v>
      </c>
      <c r="D51" s="2">
        <v>323.73869999999999</v>
      </c>
      <c r="E51" s="2">
        <v>-229.8091</v>
      </c>
      <c r="F51" s="2">
        <v>144.91469999999998</v>
      </c>
      <c r="G51" s="2">
        <v>101.34699999999999</v>
      </c>
      <c r="H51" s="2">
        <f t="shared" si="52"/>
        <v>438.30810000000002</v>
      </c>
      <c r="I51" s="2">
        <v>60.206299999999999</v>
      </c>
      <c r="J51" s="2">
        <v>6.1326000000000036</v>
      </c>
      <c r="K51" s="2">
        <v>109.7127</v>
      </c>
      <c r="L51" s="2">
        <v>262.25650000000002</v>
      </c>
      <c r="M51" s="2">
        <f t="shared" si="53"/>
        <v>332.98087299999997</v>
      </c>
      <c r="N51" s="2">
        <v>-110.093737</v>
      </c>
      <c r="O51" s="2">
        <v>158.13342600000001</v>
      </c>
      <c r="P51" s="2">
        <v>77.032252999999997</v>
      </c>
      <c r="Q51" s="2">
        <v>207.908931</v>
      </c>
      <c r="R51" s="57">
        <v>38</v>
      </c>
    </row>
    <row r="52" spans="1:18" ht="12.75" customHeight="1" x14ac:dyDescent="0.2">
      <c r="A52" s="54">
        <v>39</v>
      </c>
      <c r="B52" s="55" t="s">
        <v>56</v>
      </c>
      <c r="C52" s="2">
        <f t="shared" si="51"/>
        <v>-4314.9148000000005</v>
      </c>
      <c r="D52" s="2">
        <v>-1744.7460999999998</v>
      </c>
      <c r="E52" s="2">
        <v>-2007.3691000000003</v>
      </c>
      <c r="F52" s="2">
        <v>-343.6037</v>
      </c>
      <c r="G52" s="2">
        <v>-219.19590000000002</v>
      </c>
      <c r="H52" s="2">
        <f t="shared" si="52"/>
        <v>1024.8478000000005</v>
      </c>
      <c r="I52" s="2">
        <v>-395.52449999999999</v>
      </c>
      <c r="J52" s="2">
        <v>-422.02199999999993</v>
      </c>
      <c r="K52" s="2">
        <v>861.15160000000003</v>
      </c>
      <c r="L52" s="2">
        <v>981.24270000000024</v>
      </c>
      <c r="M52" s="2">
        <f t="shared" si="53"/>
        <v>-789.7671670000002</v>
      </c>
      <c r="N52" s="2">
        <v>-818.20367399999986</v>
      </c>
      <c r="O52" s="2">
        <v>-552.417776</v>
      </c>
      <c r="P52" s="2">
        <v>-931.09378100000004</v>
      </c>
      <c r="Q52" s="2">
        <v>1511.9480639999999</v>
      </c>
      <c r="R52" s="57">
        <v>39</v>
      </c>
    </row>
    <row r="53" spans="1:18" ht="12.75" customHeight="1" x14ac:dyDescent="0.2">
      <c r="A53" s="54">
        <v>40</v>
      </c>
      <c r="B53" s="55" t="s">
        <v>57</v>
      </c>
      <c r="C53" s="2">
        <f t="shared" si="51"/>
        <v>216.72370000000004</v>
      </c>
      <c r="D53" s="2">
        <v>55.408300000000004</v>
      </c>
      <c r="E53" s="2">
        <v>57.1023</v>
      </c>
      <c r="F53" s="2">
        <v>50.800200000000004</v>
      </c>
      <c r="G53" s="2">
        <v>53.412900000000008</v>
      </c>
      <c r="H53" s="2">
        <f t="shared" si="52"/>
        <v>-236.0539</v>
      </c>
      <c r="I53" s="2">
        <v>7.7153999999999989</v>
      </c>
      <c r="J53" s="2">
        <v>-112.19290000000001</v>
      </c>
      <c r="K53" s="2">
        <v>-2.2549999999999955</v>
      </c>
      <c r="L53" s="2">
        <v>-129.32139999999998</v>
      </c>
      <c r="M53" s="2">
        <f t="shared" si="53"/>
        <v>-87.667597999999998</v>
      </c>
      <c r="N53" s="2">
        <v>80.180823000000004</v>
      </c>
      <c r="O53" s="2">
        <v>-87.108972000000009</v>
      </c>
      <c r="P53" s="2">
        <v>30.404748000000001</v>
      </c>
      <c r="Q53" s="2">
        <v>-111.14419699999999</v>
      </c>
      <c r="R53" s="57">
        <v>40</v>
      </c>
    </row>
    <row r="54" spans="1:18" ht="12.75" customHeight="1" x14ac:dyDescent="0.2">
      <c r="A54" s="54">
        <v>41</v>
      </c>
      <c r="B54" s="55" t="s">
        <v>58</v>
      </c>
      <c r="C54" s="56">
        <f t="shared" ref="C54:Q54" si="54">C33+C34</f>
        <v>838.51719999999477</v>
      </c>
      <c r="D54" s="56">
        <f t="shared" si="54"/>
        <v>-938.63989999999887</v>
      </c>
      <c r="E54" s="56">
        <f t="shared" si="54"/>
        <v>1531.2915999999982</v>
      </c>
      <c r="F54" s="56">
        <f t="shared" si="54"/>
        <v>-743.8939999999991</v>
      </c>
      <c r="G54" s="56">
        <f t="shared" si="54"/>
        <v>989.75949999999898</v>
      </c>
      <c r="H54" s="56">
        <f t="shared" si="54"/>
        <v>571.41098000000056</v>
      </c>
      <c r="I54" s="56">
        <f t="shared" si="54"/>
        <v>-293.06720000000041</v>
      </c>
      <c r="J54" s="56">
        <f t="shared" si="54"/>
        <v>504.74997999999982</v>
      </c>
      <c r="K54" s="56">
        <f t="shared" si="54"/>
        <v>58.483900000001086</v>
      </c>
      <c r="L54" s="56">
        <f t="shared" si="54"/>
        <v>301.24429999999893</v>
      </c>
      <c r="M54" s="56">
        <f t="shared" si="54"/>
        <v>3708.5519299999992</v>
      </c>
      <c r="N54" s="56">
        <f t="shared" si="54"/>
        <v>13.768673999998782</v>
      </c>
      <c r="O54" s="56">
        <f t="shared" si="54"/>
        <v>-645.60751000000096</v>
      </c>
      <c r="P54" s="56">
        <f t="shared" si="54"/>
        <v>1234.0544970000028</v>
      </c>
      <c r="Q54" s="56">
        <f t="shared" si="54"/>
        <v>3106.3362690000013</v>
      </c>
      <c r="R54" s="57">
        <v>41</v>
      </c>
    </row>
    <row r="55" spans="1:18" ht="12.75" customHeight="1" x14ac:dyDescent="0.2">
      <c r="A55" s="54">
        <v>42</v>
      </c>
      <c r="B55" s="55" t="s">
        <v>59</v>
      </c>
      <c r="C55" s="56">
        <f t="shared" ref="C55:Q55" si="55">-C54-C57</f>
        <v>-2131.1569999999947</v>
      </c>
      <c r="D55" s="56">
        <f t="shared" si="55"/>
        <v>51.823199999999019</v>
      </c>
      <c r="E55" s="56">
        <f t="shared" si="55"/>
        <v>-499.29699999999821</v>
      </c>
      <c r="F55" s="56">
        <f t="shared" si="55"/>
        <v>-561.44650000000092</v>
      </c>
      <c r="G55" s="56">
        <f t="shared" si="55"/>
        <v>-1122.236699999999</v>
      </c>
      <c r="H55" s="56">
        <f t="shared" si="55"/>
        <v>-1026.6458800000009</v>
      </c>
      <c r="I55" s="56">
        <f t="shared" si="55"/>
        <v>31.081700000000296</v>
      </c>
      <c r="J55" s="56">
        <f t="shared" si="55"/>
        <v>-625.86837999999989</v>
      </c>
      <c r="K55" s="56">
        <f t="shared" si="55"/>
        <v>-711.77300000000116</v>
      </c>
      <c r="L55" s="56">
        <f t="shared" si="55"/>
        <v>279.91380000000095</v>
      </c>
      <c r="M55" s="56">
        <f t="shared" si="55"/>
        <v>-1750.2405159999992</v>
      </c>
      <c r="N55" s="56">
        <f t="shared" si="55"/>
        <v>-315.64350499999875</v>
      </c>
      <c r="O55" s="56">
        <f t="shared" si="55"/>
        <v>1020.700745000001</v>
      </c>
      <c r="P55" s="56">
        <f t="shared" si="55"/>
        <v>-893.29973500000278</v>
      </c>
      <c r="Q55" s="56">
        <f t="shared" si="55"/>
        <v>-1561.9980210000012</v>
      </c>
      <c r="R55" s="57">
        <v>42</v>
      </c>
    </row>
    <row r="56" spans="1:18" ht="12.75" customHeight="1" x14ac:dyDescent="0.2">
      <c r="A56" s="54">
        <v>43</v>
      </c>
      <c r="B56" s="55" t="s">
        <v>60</v>
      </c>
      <c r="C56" s="56">
        <f t="shared" ref="C56:Q56" si="56">C54+C55</f>
        <v>-1292.6397999999999</v>
      </c>
      <c r="D56" s="56">
        <f t="shared" si="56"/>
        <v>-886.81669999999986</v>
      </c>
      <c r="E56" s="56">
        <f t="shared" si="56"/>
        <v>1031.9946</v>
      </c>
      <c r="F56" s="56">
        <f t="shared" si="56"/>
        <v>-1305.3405</v>
      </c>
      <c r="G56" s="56">
        <f t="shared" si="56"/>
        <v>-132.47720000000004</v>
      </c>
      <c r="H56" s="56">
        <f t="shared" si="56"/>
        <v>-455.23490000000038</v>
      </c>
      <c r="I56" s="56">
        <f t="shared" si="56"/>
        <v>-261.98550000000012</v>
      </c>
      <c r="J56" s="56">
        <f t="shared" si="56"/>
        <v>-121.11840000000007</v>
      </c>
      <c r="K56" s="56">
        <f t="shared" si="56"/>
        <v>-653.28910000000008</v>
      </c>
      <c r="L56" s="56">
        <f t="shared" si="56"/>
        <v>581.15809999999988</v>
      </c>
      <c r="M56" s="56">
        <f t="shared" si="56"/>
        <v>1958.311414</v>
      </c>
      <c r="N56" s="56">
        <f t="shared" si="56"/>
        <v>-301.87483099999997</v>
      </c>
      <c r="O56" s="56">
        <f t="shared" si="56"/>
        <v>375.09323500000005</v>
      </c>
      <c r="P56" s="56">
        <f t="shared" si="56"/>
        <v>340.75476200000003</v>
      </c>
      <c r="Q56" s="56">
        <f t="shared" si="56"/>
        <v>1544.338248</v>
      </c>
      <c r="R56" s="57">
        <v>43</v>
      </c>
    </row>
    <row r="57" spans="1:18" ht="12.75" customHeight="1" x14ac:dyDescent="0.2">
      <c r="A57" s="54">
        <v>44</v>
      </c>
      <c r="B57" s="55" t="s">
        <v>61</v>
      </c>
      <c r="C57" s="56">
        <f>C58+C59+C60</f>
        <v>1292.6397999999999</v>
      </c>
      <c r="D57" s="56">
        <f t="shared" ref="D57:G57" si="57">D58+D59+D60</f>
        <v>886.81669999999986</v>
      </c>
      <c r="E57" s="56">
        <f t="shared" si="57"/>
        <v>-1031.9946</v>
      </c>
      <c r="F57" s="56">
        <f t="shared" si="57"/>
        <v>1305.3405</v>
      </c>
      <c r="G57" s="56">
        <f t="shared" si="57"/>
        <v>132.47719999999998</v>
      </c>
      <c r="H57" s="56">
        <f>H58+H59+H60</f>
        <v>455.23490000000032</v>
      </c>
      <c r="I57" s="56">
        <f t="shared" ref="I57:L57" si="58">I58+I59+I60</f>
        <v>261.98550000000012</v>
      </c>
      <c r="J57" s="56">
        <f t="shared" si="58"/>
        <v>121.11840000000001</v>
      </c>
      <c r="K57" s="56">
        <f t="shared" si="58"/>
        <v>653.28910000000008</v>
      </c>
      <c r="L57" s="56">
        <f t="shared" si="58"/>
        <v>-581.15809999999988</v>
      </c>
      <c r="M57" s="56">
        <f>M58+M59+M60</f>
        <v>-1958.311414</v>
      </c>
      <c r="N57" s="56">
        <f t="shared" ref="N57:Q57" si="59">N58+N59+N60</f>
        <v>301.87483099999997</v>
      </c>
      <c r="O57" s="56">
        <f t="shared" si="59"/>
        <v>-375.09323499999999</v>
      </c>
      <c r="P57" s="56">
        <f t="shared" si="59"/>
        <v>-340.75476200000003</v>
      </c>
      <c r="Q57" s="56">
        <f t="shared" si="59"/>
        <v>-1544.338248</v>
      </c>
      <c r="R57" s="57">
        <v>44</v>
      </c>
    </row>
    <row r="58" spans="1:18" ht="12.75" customHeight="1" x14ac:dyDescent="0.2">
      <c r="A58" s="54">
        <v>45</v>
      </c>
      <c r="B58" s="55" t="s">
        <v>62</v>
      </c>
      <c r="C58" s="2">
        <f t="shared" ref="C58:C60" si="60">D58+E58+F58+G58</f>
        <v>971.10919999999987</v>
      </c>
      <c r="D58" s="2">
        <v>747.01299999999992</v>
      </c>
      <c r="E58" s="2">
        <v>-587.71690000000001</v>
      </c>
      <c r="F58" s="2">
        <v>561.58349999999996</v>
      </c>
      <c r="G58" s="2">
        <v>250.2296</v>
      </c>
      <c r="H58" s="2">
        <f t="shared" ref="H58:H60" si="61">I58+J58+K58+L58</f>
        <v>632.34040000000027</v>
      </c>
      <c r="I58" s="2">
        <v>722.47660000000008</v>
      </c>
      <c r="J58" s="2">
        <v>-102.9254</v>
      </c>
      <c r="K58" s="2">
        <v>697.65740000000005</v>
      </c>
      <c r="L58" s="2">
        <v>-684.86819999999989</v>
      </c>
      <c r="M58" s="2">
        <f t="shared" ref="M58:M60" si="62">N58+O58+P58+Q58</f>
        <v>-1227.1364779999999</v>
      </c>
      <c r="N58" s="2">
        <v>214.54717699999998</v>
      </c>
      <c r="O58" s="2">
        <v>-219.05812299999999</v>
      </c>
      <c r="P58" s="2">
        <v>-366.04648900000001</v>
      </c>
      <c r="Q58" s="2">
        <v>-856.57904299999996</v>
      </c>
      <c r="R58" s="57">
        <v>45</v>
      </c>
    </row>
    <row r="59" spans="1:18" ht="12.75" customHeight="1" x14ac:dyDescent="0.2">
      <c r="A59" s="54">
        <v>46</v>
      </c>
      <c r="B59" s="55" t="s">
        <v>63</v>
      </c>
      <c r="C59" s="2">
        <f t="shared" si="60"/>
        <v>0</v>
      </c>
      <c r="D59" s="3">
        <v>0</v>
      </c>
      <c r="E59" s="3">
        <v>0</v>
      </c>
      <c r="F59" s="3">
        <v>0</v>
      </c>
      <c r="G59" s="3">
        <v>0</v>
      </c>
      <c r="H59" s="2">
        <f t="shared" si="61"/>
        <v>0</v>
      </c>
      <c r="I59" s="3">
        <v>0</v>
      </c>
      <c r="J59" s="3">
        <v>0</v>
      </c>
      <c r="K59" s="3">
        <v>0</v>
      </c>
      <c r="L59" s="3">
        <v>0</v>
      </c>
      <c r="M59" s="2">
        <f t="shared" si="62"/>
        <v>0</v>
      </c>
      <c r="N59" s="3">
        <v>0</v>
      </c>
      <c r="O59" s="3">
        <v>0</v>
      </c>
      <c r="P59" s="3">
        <v>0</v>
      </c>
      <c r="Q59" s="3">
        <v>0</v>
      </c>
      <c r="R59" s="57">
        <v>46</v>
      </c>
    </row>
    <row r="60" spans="1:18" ht="12.75" customHeight="1" x14ac:dyDescent="0.2">
      <c r="A60" s="54">
        <v>47</v>
      </c>
      <c r="B60" s="55" t="s">
        <v>64</v>
      </c>
      <c r="C60" s="2">
        <f t="shared" si="60"/>
        <v>321.53060000000005</v>
      </c>
      <c r="D60" s="2">
        <v>139.80369999999999</v>
      </c>
      <c r="E60" s="2">
        <v>-444.27769999999998</v>
      </c>
      <c r="F60" s="2">
        <v>743.75700000000006</v>
      </c>
      <c r="G60" s="2">
        <v>-117.75240000000002</v>
      </c>
      <c r="H60" s="2">
        <f t="shared" si="61"/>
        <v>-177.10549999999995</v>
      </c>
      <c r="I60" s="2">
        <v>-460.49109999999996</v>
      </c>
      <c r="J60" s="2">
        <v>224.0438</v>
      </c>
      <c r="K60" s="2">
        <v>-44.368300000000005</v>
      </c>
      <c r="L60" s="2">
        <v>103.71010000000001</v>
      </c>
      <c r="M60" s="2">
        <f t="shared" si="62"/>
        <v>-731.17493600000012</v>
      </c>
      <c r="N60" s="2">
        <v>87.327653999999995</v>
      </c>
      <c r="O60" s="2">
        <v>-156.035112</v>
      </c>
      <c r="P60" s="2">
        <v>25.29172699999998</v>
      </c>
      <c r="Q60" s="2">
        <v>-687.75920500000007</v>
      </c>
      <c r="R60" s="57">
        <v>47</v>
      </c>
    </row>
    <row r="61" spans="1:18" ht="6" customHeight="1" x14ac:dyDescent="0.2">
      <c r="A61" s="58"/>
      <c r="B61" s="59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60"/>
    </row>
    <row r="62" spans="1:18" ht="6" customHeight="1" x14ac:dyDescent="0.2">
      <c r="B62" s="61"/>
      <c r="C62" s="6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8" ht="12.75" customHeight="1" x14ac:dyDescent="0.2">
      <c r="A63" s="8" t="s">
        <v>65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8" ht="12.75" customHeight="1" x14ac:dyDescent="0.2">
      <c r="A64" s="26" t="s">
        <v>11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ht="12.75" customHeight="1" x14ac:dyDescent="0.2">
      <c r="A65" s="8" t="s">
        <v>17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ht="12.75" customHeight="1" x14ac:dyDescent="0.2">
      <c r="A66" s="26" t="s">
        <v>12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ht="12.75" customHeight="1" x14ac:dyDescent="0.2">
      <c r="A67" s="26" t="s">
        <v>13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ht="12.75" customHeight="1" x14ac:dyDescent="0.2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ht="12.75" customHeight="1" x14ac:dyDescent="0.2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ht="12.75" customHeight="1" x14ac:dyDescent="0.2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ht="12.75" customHeight="1" x14ac:dyDescent="0.2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ht="12.75" customHeight="1" x14ac:dyDescent="0.2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ht="12.75" customHeight="1" x14ac:dyDescent="0.2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ht="12.75" customHeight="1" x14ac:dyDescent="0.2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ht="12.75" customHeight="1" x14ac:dyDescent="0.2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ht="12.75" customHeight="1" x14ac:dyDescent="0.2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ht="12.75" customHeight="1" x14ac:dyDescent="0.2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ht="12.75" customHeight="1" x14ac:dyDescent="0.2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ht="12.75" customHeight="1" x14ac:dyDescent="0.2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 ht="12.75" customHeight="1" x14ac:dyDescent="0.2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3:17" ht="12.75" customHeight="1" x14ac:dyDescent="0.2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3:17" ht="12.75" customHeight="1" x14ac:dyDescent="0.2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3:17" ht="12.75" customHeight="1" x14ac:dyDescent="0.2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</row>
    <row r="84" spans="3:17" ht="12.75" customHeight="1" x14ac:dyDescent="0.2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</row>
    <row r="85" spans="3:17" ht="12.75" customHeight="1" x14ac:dyDescent="0.2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3:17" ht="12.75" customHeight="1" x14ac:dyDescent="0.2">
      <c r="C86" s="7"/>
      <c r="D86" s="11"/>
      <c r="E86" s="11"/>
      <c r="F86" s="11"/>
      <c r="G86" s="11"/>
      <c r="H86" s="7"/>
      <c r="I86" s="7"/>
      <c r="J86" s="7"/>
      <c r="K86" s="7"/>
      <c r="L86" s="7"/>
      <c r="M86" s="7"/>
      <c r="N86" s="7"/>
      <c r="O86" s="7"/>
      <c r="P86" s="7"/>
      <c r="Q86" s="7"/>
    </row>
    <row r="87" spans="3:17" ht="12.75" customHeight="1" x14ac:dyDescent="0.2"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</row>
    <row r="88" spans="3:17" ht="12.75" customHeight="1" x14ac:dyDescent="0.2"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</row>
    <row r="89" spans="3:17" ht="12.75" customHeight="1" x14ac:dyDescent="0.2"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</row>
    <row r="90" spans="3:17" ht="12.75" customHeight="1" x14ac:dyDescent="0.2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</row>
    <row r="91" spans="3:17" ht="12.75" customHeight="1" x14ac:dyDescent="0.2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</row>
    <row r="92" spans="3:17" ht="12.75" customHeight="1" x14ac:dyDescent="0.2"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</row>
    <row r="93" spans="3:17" ht="12.75" customHeight="1" x14ac:dyDescent="0.2"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</row>
    <row r="94" spans="3:17" ht="12.75" customHeight="1" x14ac:dyDescent="0.2"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</row>
    <row r="95" spans="3:17" ht="12.75" customHeight="1" x14ac:dyDescent="0.2"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</row>
    <row r="96" spans="3:17" ht="12.75" customHeight="1" x14ac:dyDescent="0.2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</row>
    <row r="97" spans="3:17" ht="12.75" customHeight="1" x14ac:dyDescent="0.2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</row>
    <row r="98" spans="3:17" ht="12.75" customHeight="1" x14ac:dyDescent="0.2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</row>
    <row r="99" spans="3:17" ht="12.75" customHeight="1" x14ac:dyDescent="0.2"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</row>
    <row r="100" spans="3:17" ht="12.75" customHeight="1" x14ac:dyDescent="0.2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</row>
    <row r="101" spans="3:17" ht="12.75" customHeight="1" x14ac:dyDescent="0.2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</row>
    <row r="102" spans="3:17" ht="12.75" customHeight="1" x14ac:dyDescent="0.2"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</row>
    <row r="103" spans="3:17" ht="12.75" customHeight="1" x14ac:dyDescent="0.2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</row>
    <row r="104" spans="3:17" ht="12.75" customHeight="1" x14ac:dyDescent="0.2"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</row>
    <row r="105" spans="3:17" ht="12.75" customHeight="1" x14ac:dyDescent="0.2"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</row>
    <row r="106" spans="3:17" ht="12.75" customHeight="1" x14ac:dyDescent="0.2"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</row>
    <row r="107" spans="3:17" ht="12.75" customHeight="1" x14ac:dyDescent="0.2"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</row>
    <row r="108" spans="3:17" ht="12.75" customHeight="1" x14ac:dyDescent="0.2"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</row>
    <row r="109" spans="3:17" ht="12.75" customHeight="1" x14ac:dyDescent="0.2"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</row>
    <row r="110" spans="3:17" ht="12.75" customHeight="1" x14ac:dyDescent="0.2"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</row>
    <row r="111" spans="3:17" ht="12.75" customHeight="1" x14ac:dyDescent="0.2">
      <c r="C111" s="64"/>
      <c r="D111" s="64"/>
      <c r="E111" s="64"/>
      <c r="F111" s="64"/>
      <c r="G111" s="64"/>
      <c r="H111" s="62"/>
      <c r="I111" s="62"/>
      <c r="J111" s="62"/>
      <c r="K111" s="62"/>
      <c r="L111" s="62"/>
      <c r="M111" s="62"/>
      <c r="N111" s="62"/>
      <c r="O111" s="62"/>
      <c r="P111" s="62"/>
      <c r="Q111" s="62"/>
    </row>
    <row r="112" spans="3:17" ht="12.75" customHeight="1" x14ac:dyDescent="0.2"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</row>
    <row r="113" spans="3:17" ht="12.75" customHeight="1" x14ac:dyDescent="0.2"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</row>
    <row r="114" spans="3:17" ht="12.75" customHeight="1" x14ac:dyDescent="0.2"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</row>
  </sheetData>
  <mergeCells count="21">
    <mergeCell ref="H10:L10"/>
    <mergeCell ref="C11:C12"/>
    <mergeCell ref="D11:G11"/>
    <mergeCell ref="H11:H12"/>
    <mergeCell ref="I11:L11"/>
    <mergeCell ref="C8:G8"/>
    <mergeCell ref="A1:G1"/>
    <mergeCell ref="A2:G2"/>
    <mergeCell ref="A3:G3"/>
    <mergeCell ref="H1:R1"/>
    <mergeCell ref="H2:R2"/>
    <mergeCell ref="H3:R3"/>
    <mergeCell ref="H8:Q8"/>
    <mergeCell ref="A8:A12"/>
    <mergeCell ref="R8:R12"/>
    <mergeCell ref="M11:M12"/>
    <mergeCell ref="M10:Q10"/>
    <mergeCell ref="N11:Q11"/>
    <mergeCell ref="H9:Q9"/>
    <mergeCell ref="C9:G9"/>
    <mergeCell ref="C10:G10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PA</vt:lpstr>
      <vt:lpstr>'Cuadro 2 PA'!Área_de_impresión</vt:lpstr>
      <vt:lpstr>'Cuadro 2 PA'!Títulos_a_imprimir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2020-01-22T20:43:45Z</cp:lastPrinted>
  <dcterms:created xsi:type="dcterms:W3CDTF">2018-11-21T20:09:16Z</dcterms:created>
  <dcterms:modified xsi:type="dcterms:W3CDTF">2020-03-04T18:13:20Z</dcterms:modified>
</cp:coreProperties>
</file>